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8515" windowHeight="11835"/>
  </bookViews>
  <sheets>
    <sheet name="TARIFAS" sheetId="1" r:id="rId1"/>
    <sheet name="FORMULA" sheetId="2" r:id="rId2"/>
    <sheet name="RESPALDO" sheetId="3" r:id="rId3"/>
  </sheets>
  <calcPr calcId="144525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2" i="1"/>
  <c r="R3" i="3"/>
  <c r="S3" i="3" s="1"/>
  <c r="T3" i="3" s="1"/>
  <c r="U3" i="3" s="1"/>
  <c r="V3" i="3" s="1"/>
  <c r="W3" i="3" s="1"/>
  <c r="X3" i="3" s="1"/>
  <c r="Y3" i="3" s="1"/>
  <c r="Z3" i="3" s="1"/>
  <c r="AA3" i="3" s="1"/>
  <c r="AB3" i="3" s="1"/>
  <c r="M3" i="3"/>
  <c r="N3" i="3" s="1"/>
  <c r="O3" i="3" s="1"/>
  <c r="Q2" i="3"/>
  <c r="E21" i="2" l="1"/>
  <c r="E20" i="2"/>
  <c r="E19" i="2"/>
  <c r="E18" i="2"/>
  <c r="E22" i="2" l="1"/>
</calcChain>
</file>

<file path=xl/sharedStrings.xml><?xml version="1.0" encoding="utf-8"?>
<sst xmlns="http://schemas.openxmlformats.org/spreadsheetml/2006/main" count="161" uniqueCount="97">
  <si>
    <t>Item</t>
  </si>
  <si>
    <t>Descripcion Servicios/Materiales</t>
  </si>
  <si>
    <t>Unidad Medida</t>
  </si>
  <si>
    <t>Unidad Monetario</t>
  </si>
  <si>
    <t>DTM a oficina PCR</t>
  </si>
  <si>
    <t>Servicio Extraccion Zunchos/Acondicionamiento de capilares para transporte</t>
  </si>
  <si>
    <t>Servicio Colocacion Zunchos y Bajada de Capilar (Incluye zunchos, tacos y conectores de paker)</t>
  </si>
  <si>
    <t>Servicio Colocacion de Zunchos y Baja de Capilar (Incluye zunchos y tacos)</t>
  </si>
  <si>
    <t>Servicio Extraccion de Capilar (Incluye zunchos y tacos)</t>
  </si>
  <si>
    <t>Armado de boca de pozo (Incluye Materiales)</t>
  </si>
  <si>
    <t>Kilometro Adicional despues de los 30Km</t>
  </si>
  <si>
    <t>Horas de Espera</t>
  </si>
  <si>
    <t>Tuberia Capilar Continua 3/8 "</t>
  </si>
  <si>
    <t>DTM</t>
  </si>
  <si>
    <t>Operación hasta 1100mts</t>
  </si>
  <si>
    <t>Oper. Metro Adicional</t>
  </si>
  <si>
    <t>Operación</t>
  </si>
  <si>
    <t>KM</t>
  </si>
  <si>
    <t>Unidad</t>
  </si>
  <si>
    <t>ARG</t>
  </si>
  <si>
    <t>USS</t>
  </si>
  <si>
    <t>Precio Unitario 05/2021</t>
  </si>
  <si>
    <t>5. CLAUSULA QUINTA: AJUSTE DE TARIFAS</t>
  </si>
  <si>
    <t>Los Precios establecidos en el punto 4 podrán ser revisados y modificados si de acuerdo a la siguiente formula polinómica.</t>
  </si>
  <si>
    <t>CONCEPTO</t>
  </si>
  <si>
    <t>INCIDENCIA (*)</t>
  </si>
  <si>
    <t>M.O.</t>
  </si>
  <si>
    <t>xMO 45 % *</t>
  </si>
  <si>
    <t>COMBUSTIBLES Y LUBRICANTES</t>
  </si>
  <si>
    <t>xCO 33.7 % *</t>
  </si>
  <si>
    <t>MATERIALES-EQUIPOS-RODADOS-NEUMATICOS-MANTENIMIENTO-INMUEBLES (Misceláneos).</t>
  </si>
  <si>
    <t>xMISC.ARP 19.6 % *</t>
  </si>
  <si>
    <r>
      <t xml:space="preserve">xMISC.USD </t>
    </r>
    <r>
      <rPr>
        <sz val="8"/>
        <color rgb="FF000000"/>
        <rFont val="Arial"/>
        <family val="2"/>
      </rPr>
      <t>1.7</t>
    </r>
    <r>
      <rPr>
        <sz val="9"/>
        <color rgb="FF000000"/>
        <rFont val="Arial"/>
        <family val="2"/>
      </rPr>
      <t xml:space="preserve"> % *</t>
    </r>
  </si>
  <si>
    <t>Dónde:</t>
  </si>
  <si>
    <t>TOTALES</t>
  </si>
  <si>
    <t>VARIACION DE FORMULA</t>
  </si>
  <si>
    <t>BASE MAYO 21</t>
  </si>
  <si>
    <t>BASE JULIO 22</t>
  </si>
  <si>
    <t>Dólar: Venta Banco Nación</t>
  </si>
  <si>
    <r>
      <t>SISTEMA DE INDICES DE PRECIOS MAYORISTAS (SIPM)</t>
    </r>
    <r>
      <rPr>
        <b/>
        <sz val="9"/>
        <color rgb="FF000000"/>
        <rFont val="Arial"/>
        <family val="2"/>
      </rPr>
      <t xml:space="preserve"> - </t>
    </r>
    <r>
      <rPr>
        <sz val="11"/>
        <color theme="1"/>
        <rFont val="Calibri"/>
        <family val="2"/>
      </rPr>
      <t>Nivel general.-</t>
    </r>
  </si>
  <si>
    <t xml:space="preserve">GO: Gas Oil  G 2 Neuquén Petrooeste </t>
  </si>
  <si>
    <t xml:space="preserve">MO: Salarios Convenio Petroleros Privados y Jerárquicos- </t>
  </si>
  <si>
    <t>Resultados de la búsqueda</t>
  </si>
  <si>
    <t>Período:</t>
  </si>
  <si>
    <t>Julio de 2022</t>
  </si>
  <si>
    <t>Provincia:</t>
  </si>
  <si>
    <t>NEUQUEN</t>
  </si>
  <si>
    <t>Localidad:</t>
  </si>
  <si>
    <t>Razon Social:</t>
  </si>
  <si>
    <t>(Todos)</t>
  </si>
  <si>
    <t>Tipo de precio a visualizar:</t>
  </si>
  <si>
    <t>Todos los precios</t>
  </si>
  <si>
    <t>Derivado:</t>
  </si>
  <si>
    <t>Canal de comercialización destino:</t>
  </si>
  <si>
    <t>Bandera:</t>
  </si>
  <si>
    <t>YPF</t>
  </si>
  <si>
    <t>Primera Página</t>
  </si>
  <si>
    <t>Última Página</t>
  </si>
  <si>
    <t>Localidad</t>
  </si>
  <si>
    <t>Derivado</t>
  </si>
  <si>
    <t>Boca de expendio</t>
  </si>
  <si>
    <t>Dirección</t>
  </si>
  <si>
    <t>Bandera</t>
  </si>
  <si>
    <t>Precio sin impuesto</t>
  </si>
  <si>
    <t>Precio final</t>
  </si>
  <si>
    <t>Volumen informado (m3)</t>
  </si>
  <si>
    <t>Exento</t>
  </si>
  <si>
    <t>NO</t>
  </si>
  <si>
    <t>Código</t>
  </si>
  <si>
    <t>Descripción</t>
  </si>
  <si>
    <t>Ene</t>
  </si>
  <si>
    <t>Feb</t>
  </si>
  <si>
    <t>Mar</t>
  </si>
  <si>
    <t>Abr*</t>
  </si>
  <si>
    <t>May</t>
  </si>
  <si>
    <t>Jun</t>
  </si>
  <si>
    <t>Jul*</t>
  </si>
  <si>
    <t>NG</t>
  </si>
  <si>
    <t>Nivel general</t>
  </si>
  <si>
    <t>DIURNO</t>
  </si>
  <si>
    <t>2021*</t>
  </si>
  <si>
    <t>Abr</t>
  </si>
  <si>
    <t>Jul</t>
  </si>
  <si>
    <t>Ago</t>
  </si>
  <si>
    <t>Sep</t>
  </si>
  <si>
    <t>Oct</t>
  </si>
  <si>
    <t>Nov</t>
  </si>
  <si>
    <t>Dic</t>
  </si>
  <si>
    <t>Mayo de 2021</t>
  </si>
  <si>
    <t>Al público</t>
  </si>
  <si>
    <t>Gas Oil Grado 2</t>
  </si>
  <si>
    <t>NEUQUEN PETRO OESTE S.R.L.</t>
  </si>
  <si>
    <t>San Martin y Solalique sin número</t>
  </si>
  <si>
    <t>39.01</t>
  </si>
  <si>
    <t>102.67</t>
  </si>
  <si>
    <t>58.10</t>
  </si>
  <si>
    <t>Precio Unitario 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</si>
</sst>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.000"/>
    <numFmt numFmtId="165" formatCode="0.0"/>
    <numFmt numFmtId="166" formatCode="[$-C0A]mmm\-yy;@"/>
    <numFmt numFmtId="167" formatCode="_ * #,##0.00_ ;_ * \-#,##0.00_ ;_ * &quot;-&quot;??_ ;_ @_ "/>
    <numFmt numFmtId="168" formatCode="_-* #,##0\ _€_-;\-* #,##0\ _€_-;_-* &quot;-&quot;??\ _€_-;_-@_-"/>
    <numFmt numFmtId="169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Tahoma"/>
      <family val="2"/>
    </font>
    <font>
      <b/>
      <sz val="8"/>
      <color rgb="FFFFFFFF"/>
      <name val="Tahoma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F9C"/>
        <bgColor indexed="64"/>
      </patternFill>
    </fill>
    <fill>
      <patternFill patternType="solid">
        <fgColor rgb="FFFFFFCE"/>
        <bgColor indexed="64"/>
      </patternFill>
    </fill>
    <fill>
      <patternFill patternType="solid">
        <fgColor rgb="FFFF861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  <border>
      <left style="medium">
        <color rgb="FF4F81BD"/>
      </left>
      <right/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4F81BD"/>
      </left>
      <right style="medium">
        <color rgb="FF4F81BD"/>
      </right>
      <top/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</cellStyleXfs>
  <cellXfs count="112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9" fontId="8" fillId="0" borderId="10" xfId="0" applyNumberFormat="1" applyFon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164" fontId="3" fillId="0" borderId="11" xfId="0" applyNumberFormat="1" applyFont="1" applyBorder="1"/>
    <xf numFmtId="0" fontId="7" fillId="0" borderId="12" xfId="0" applyFont="1" applyBorder="1" applyAlignment="1">
      <alignment vertical="center" wrapText="1"/>
    </xf>
    <xf numFmtId="10" fontId="8" fillId="0" borderId="13" xfId="0" applyNumberFormat="1" applyFont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" fontId="3" fillId="0" borderId="1" xfId="0" applyNumberFormat="1" applyFont="1" applyBorder="1"/>
    <xf numFmtId="0" fontId="7" fillId="0" borderId="13" xfId="0" applyFont="1" applyBorder="1" applyAlignment="1">
      <alignment vertical="center" wrapText="1"/>
    </xf>
    <xf numFmtId="10" fontId="9" fillId="0" borderId="1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0" fontId="3" fillId="0" borderId="1" xfId="2" applyNumberFormat="1" applyFont="1" applyBorder="1"/>
    <xf numFmtId="0" fontId="10" fillId="4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vertical="center" wrapText="1"/>
    </xf>
    <xf numFmtId="0" fontId="8" fillId="6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vertical="center" wrapText="1"/>
    </xf>
    <xf numFmtId="0" fontId="8" fillId="7" borderId="0" xfId="0" applyFont="1" applyFill="1" applyAlignment="1">
      <alignment horizontal="left" vertical="center" wrapText="1"/>
    </xf>
    <xf numFmtId="0" fontId="8" fillId="7" borderId="0" xfId="0" applyFont="1" applyFill="1" applyAlignment="1">
      <alignment vertical="center" wrapText="1"/>
    </xf>
    <xf numFmtId="0" fontId="8" fillId="8" borderId="0" xfId="0" applyFont="1" applyFill="1" applyAlignment="1">
      <alignment horizontal="left" vertical="center" wrapText="1"/>
    </xf>
    <xf numFmtId="0" fontId="8" fillId="8" borderId="0" xfId="0" applyFont="1" applyFill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4" fillId="10" borderId="17" xfId="3" applyFont="1" applyFill="1" applyBorder="1" applyAlignment="1">
      <alignment horizontal="center" vertical="center"/>
    </xf>
    <xf numFmtId="0" fontId="14" fillId="10" borderId="22" xfId="3" applyFont="1" applyFill="1" applyBorder="1" applyAlignment="1">
      <alignment horizontal="center" vertical="center"/>
    </xf>
    <xf numFmtId="0" fontId="14" fillId="10" borderId="18" xfId="3" applyFont="1" applyFill="1" applyBorder="1" applyAlignment="1">
      <alignment horizontal="center" vertical="center"/>
    </xf>
    <xf numFmtId="0" fontId="14" fillId="10" borderId="19" xfId="3" applyFont="1" applyFill="1" applyBorder="1" applyAlignment="1">
      <alignment horizontal="center" vertical="center"/>
    </xf>
    <xf numFmtId="0" fontId="12" fillId="0" borderId="17" xfId="0" applyFont="1" applyBorder="1" applyAlignment="1">
      <alignment horizontal="left"/>
    </xf>
    <xf numFmtId="0" fontId="12" fillId="0" borderId="18" xfId="0" applyFont="1" applyBorder="1"/>
    <xf numFmtId="165" fontId="12" fillId="0" borderId="18" xfId="0" applyNumberFormat="1" applyFont="1" applyBorder="1"/>
    <xf numFmtId="165" fontId="12" fillId="0" borderId="22" xfId="0" applyNumberFormat="1" applyFont="1" applyBorder="1"/>
    <xf numFmtId="165" fontId="12" fillId="0" borderId="17" xfId="0" applyNumberFormat="1" applyFont="1" applyBorder="1"/>
    <xf numFmtId="165" fontId="12" fillId="0" borderId="19" xfId="0" applyNumberFormat="1" applyFont="1" applyBorder="1"/>
    <xf numFmtId="166" fontId="15" fillId="11" borderId="0" xfId="0" applyNumberFormat="1" applyFont="1" applyFill="1"/>
    <xf numFmtId="166" fontId="16" fillId="12" borderId="22" xfId="0" applyNumberFormat="1" applyFont="1" applyFill="1" applyBorder="1" applyAlignment="1">
      <alignment horizontal="center"/>
    </xf>
    <xf numFmtId="166" fontId="16" fillId="13" borderId="22" xfId="0" applyNumberFormat="1" applyFont="1" applyFill="1" applyBorder="1" applyAlignment="1">
      <alignment horizontal="center"/>
    </xf>
    <xf numFmtId="0" fontId="15" fillId="11" borderId="0" xfId="0" applyFont="1" applyFill="1" applyAlignment="1">
      <alignment horizontal="center"/>
    </xf>
    <xf numFmtId="10" fontId="16" fillId="12" borderId="23" xfId="0" applyNumberFormat="1" applyFont="1" applyFill="1" applyBorder="1" applyAlignment="1">
      <alignment horizontal="center"/>
    </xf>
    <xf numFmtId="10" fontId="16" fillId="13" borderId="23" xfId="0" applyNumberFormat="1" applyFont="1" applyFill="1" applyBorder="1" applyAlignment="1">
      <alignment horizontal="center"/>
    </xf>
    <xf numFmtId="167" fontId="15" fillId="11" borderId="22" xfId="4" applyFont="1" applyFill="1" applyBorder="1"/>
    <xf numFmtId="168" fontId="17" fillId="13" borderId="24" xfId="4" applyNumberFormat="1" applyFont="1" applyFill="1" applyBorder="1"/>
    <xf numFmtId="168" fontId="17" fillId="13" borderId="1" xfId="4" applyNumberFormat="1" applyFont="1" applyFill="1" applyBorder="1"/>
    <xf numFmtId="43" fontId="0" fillId="13" borderId="1" xfId="0" applyNumberFormat="1" applyFill="1" applyBorder="1"/>
    <xf numFmtId="2" fontId="0" fillId="13" borderId="1" xfId="0" applyNumberFormat="1" applyFill="1" applyBorder="1"/>
    <xf numFmtId="169" fontId="0" fillId="13" borderId="1" xfId="0" applyNumberFormat="1" applyFill="1" applyBorder="1"/>
    <xf numFmtId="0" fontId="18" fillId="0" borderId="15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7" xfId="3" applyFont="1" applyFill="1" applyBorder="1" applyAlignment="1">
      <alignment horizontal="center" vertical="center"/>
    </xf>
    <xf numFmtId="0" fontId="14" fillId="10" borderId="27" xfId="3" applyFont="1" applyFill="1" applyBorder="1" applyAlignment="1">
      <alignment horizontal="center" vertical="center"/>
    </xf>
    <xf numFmtId="0" fontId="14" fillId="10" borderId="28" xfId="3" applyFont="1" applyFill="1" applyBorder="1" applyAlignment="1">
      <alignment horizontal="center" vertical="center"/>
    </xf>
    <xf numFmtId="0" fontId="18" fillId="0" borderId="29" xfId="0" applyFont="1" applyBorder="1" applyAlignment="1">
      <alignment horizontal="left"/>
    </xf>
    <xf numFmtId="0" fontId="18" fillId="0" borderId="0" xfId="0" applyFont="1" applyBorder="1"/>
    <xf numFmtId="0" fontId="14" fillId="10" borderId="0" xfId="3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6" xfId="0" applyBorder="1" applyAlignment="1">
      <alignment horizontal="center"/>
    </xf>
    <xf numFmtId="0" fontId="12" fillId="0" borderId="18" xfId="0" applyFont="1" applyBorder="1" applyAlignment="1">
      <alignment horizontal="center"/>
    </xf>
    <xf numFmtId="165" fontId="12" fillId="0" borderId="27" xfId="0" applyNumberFormat="1" applyFont="1" applyFill="1" applyBorder="1"/>
    <xf numFmtId="165" fontId="19" fillId="0" borderId="27" xfId="0" applyNumberFormat="1" applyFont="1" applyBorder="1"/>
    <xf numFmtId="165" fontId="19" fillId="0" borderId="28" xfId="0" applyNumberFormat="1" applyFont="1" applyBorder="1"/>
    <xf numFmtId="165" fontId="12" fillId="14" borderId="18" xfId="0" applyNumberFormat="1" applyFont="1" applyFill="1" applyBorder="1"/>
    <xf numFmtId="0" fontId="14" fillId="14" borderId="18" xfId="3" applyFont="1" applyFill="1" applyBorder="1" applyAlignment="1">
      <alignment horizontal="center" vertical="center"/>
    </xf>
    <xf numFmtId="0" fontId="14" fillId="14" borderId="19" xfId="3" applyFont="1" applyFill="1" applyBorder="1" applyAlignment="1">
      <alignment horizontal="center" vertical="center"/>
    </xf>
    <xf numFmtId="165" fontId="12" fillId="14" borderId="19" xfId="0" applyNumberFormat="1" applyFont="1" applyFill="1" applyBorder="1"/>
    <xf numFmtId="0" fontId="8" fillId="6" borderId="0" xfId="0" applyFont="1" applyFill="1" applyAlignment="1">
      <alignment horizontal="center" vertical="center" wrapText="1"/>
    </xf>
    <xf numFmtId="3" fontId="8" fillId="6" borderId="0" xfId="0" applyNumberFormat="1" applyFont="1" applyFill="1" applyAlignment="1">
      <alignment horizontal="right" vertical="center" wrapText="1"/>
    </xf>
    <xf numFmtId="0" fontId="8" fillId="6" borderId="0" xfId="0" applyFont="1" applyFill="1" applyAlignment="1">
      <alignment horizontal="right" vertical="center" wrapText="1"/>
    </xf>
    <xf numFmtId="164" fontId="8" fillId="6" borderId="0" xfId="0" applyNumberFormat="1" applyFont="1" applyFill="1" applyAlignment="1">
      <alignment horizontal="center" vertical="center" wrapText="1"/>
    </xf>
    <xf numFmtId="166" fontId="16" fillId="14" borderId="22" xfId="0" applyNumberFormat="1" applyFont="1" applyFill="1" applyBorder="1" applyAlignment="1">
      <alignment horizontal="center"/>
    </xf>
    <xf numFmtId="10" fontId="16" fillId="14" borderId="23" xfId="0" applyNumberFormat="1" applyFont="1" applyFill="1" applyBorder="1" applyAlignment="1">
      <alignment horizontal="center"/>
    </xf>
    <xf numFmtId="43" fontId="2" fillId="14" borderId="1" xfId="0" applyNumberFormat="1" applyFont="1" applyFill="1" applyBorder="1"/>
    <xf numFmtId="169" fontId="0" fillId="14" borderId="1" xfId="0" applyNumberFormat="1" applyFill="1" applyBorder="1"/>
    <xf numFmtId="0" fontId="3" fillId="0" borderId="1" xfId="0" applyFont="1" applyBorder="1"/>
    <xf numFmtId="44" fontId="3" fillId="0" borderId="1" xfId="1" applyFont="1" applyBorder="1"/>
    <xf numFmtId="10" fontId="3" fillId="0" borderId="1" xfId="2" applyNumberFormat="1" applyFont="1" applyBorder="1" applyAlignment="1">
      <alignment horizontal="center"/>
    </xf>
  </cellXfs>
  <cellStyles count="5">
    <cellStyle name="Millares 2" xfId="4"/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571500</xdr:colOff>
      <xdr:row>15</xdr:row>
      <xdr:rowOff>104775</xdr:rowOff>
    </xdr:from>
    <xdr:to>
      <xdr:col>21</xdr:col>
      <xdr:colOff>29457</xdr:colOff>
      <xdr:row>21</xdr:row>
      <xdr:rowOff>152600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00" y="3714750"/>
          <a:ext cx="6315957" cy="1428950"/>
        </a:xfrm>
        <a:prstGeom prst="rect">
          <a:avLst/>
        </a:prstGeom>
      </xdr:spPr>
    </xdr:pic>
    <xdr:clientData/>
  </xdr:twoCellAnchor>
  <xdr:twoCellAnchor editAs="oneCell">
    <xdr:from>
      <xdr:col>12</xdr:col>
      <xdr:colOff>714375</xdr:colOff>
      <xdr:row>24</xdr:row>
      <xdr:rowOff>85725</xdr:rowOff>
    </xdr:from>
    <xdr:to>
      <xdr:col>21</xdr:col>
      <xdr:colOff>105648</xdr:colOff>
      <xdr:row>29</xdr:row>
      <xdr:rowOff>257394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58375" y="5410200"/>
          <a:ext cx="6249273" cy="1571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G4" sqref="G4"/>
    </sheetView>
  </sheetViews>
  <sheetFormatPr baseColWidth="10" defaultRowHeight="15" x14ac:dyDescent="0.25"/>
  <cols>
    <col min="2" max="2" width="88" customWidth="1"/>
    <col min="3" max="3" width="23.140625" customWidth="1"/>
    <col min="4" max="4" width="17" style="2" customWidth="1"/>
    <col min="5" max="5" width="18.85546875" style="3" customWidth="1"/>
    <col min="6" max="6" width="17" style="2" customWidth="1"/>
    <col min="7" max="7" width="18.85546875" style="3" customWidth="1"/>
  </cols>
  <sheetData>
    <row r="1" spans="1:7" ht="41.25" customHeight="1" x14ac:dyDescent="0.25">
      <c r="A1" s="5" t="s">
        <v>0</v>
      </c>
      <c r="B1" s="5" t="s">
        <v>1</v>
      </c>
      <c r="C1" s="4" t="s">
        <v>2</v>
      </c>
      <c r="D1" s="4" t="s">
        <v>3</v>
      </c>
      <c r="E1" s="6" t="s">
        <v>21</v>
      </c>
      <c r="F1" s="4" t="s">
        <v>3</v>
      </c>
      <c r="G1" s="6" t="s">
        <v>96</v>
      </c>
    </row>
    <row r="2" spans="1:7" x14ac:dyDescent="0.25">
      <c r="A2" s="1">
        <v>1</v>
      </c>
      <c r="B2" s="109" t="s">
        <v>4</v>
      </c>
      <c r="C2" s="109" t="s">
        <v>13</v>
      </c>
      <c r="D2" s="1" t="s">
        <v>19</v>
      </c>
      <c r="E2" s="110">
        <v>54000</v>
      </c>
      <c r="F2" s="111">
        <v>1.0298</v>
      </c>
      <c r="G2" s="110">
        <f>+E2*F2+E2</f>
        <v>109609.20000000001</v>
      </c>
    </row>
    <row r="3" spans="1:7" x14ac:dyDescent="0.25">
      <c r="A3" s="1">
        <v>2</v>
      </c>
      <c r="B3" s="109" t="s">
        <v>5</v>
      </c>
      <c r="C3" s="109" t="s">
        <v>14</v>
      </c>
      <c r="D3" s="1" t="s">
        <v>19</v>
      </c>
      <c r="E3" s="110">
        <v>108000</v>
      </c>
      <c r="F3" s="111">
        <v>1.0298</v>
      </c>
      <c r="G3" s="110">
        <f t="shared" ref="G3:G10" si="0">+E3*F3+E3</f>
        <v>219218.40000000002</v>
      </c>
    </row>
    <row r="4" spans="1:7" x14ac:dyDescent="0.25">
      <c r="A4" s="1">
        <v>3</v>
      </c>
      <c r="B4" s="109" t="s">
        <v>6</v>
      </c>
      <c r="C4" s="109" t="s">
        <v>14</v>
      </c>
      <c r="D4" s="1" t="s">
        <v>19</v>
      </c>
      <c r="E4" s="110">
        <v>210000</v>
      </c>
      <c r="F4" s="111">
        <v>1.0298</v>
      </c>
      <c r="G4" s="110">
        <f t="shared" si="0"/>
        <v>426258</v>
      </c>
    </row>
    <row r="5" spans="1:7" x14ac:dyDescent="0.25">
      <c r="A5" s="1">
        <v>4</v>
      </c>
      <c r="B5" s="109" t="s">
        <v>7</v>
      </c>
      <c r="C5" s="109" t="s">
        <v>15</v>
      </c>
      <c r="D5" s="1" t="s">
        <v>19</v>
      </c>
      <c r="E5" s="110">
        <v>144</v>
      </c>
      <c r="F5" s="111">
        <v>1.0298</v>
      </c>
      <c r="G5" s="110">
        <f t="shared" si="0"/>
        <v>292.2912</v>
      </c>
    </row>
    <row r="6" spans="1:7" x14ac:dyDescent="0.25">
      <c r="A6" s="1">
        <v>5</v>
      </c>
      <c r="B6" s="109" t="s">
        <v>8</v>
      </c>
      <c r="C6" s="109" t="s">
        <v>15</v>
      </c>
      <c r="D6" s="1" t="s">
        <v>19</v>
      </c>
      <c r="E6" s="110">
        <v>120</v>
      </c>
      <c r="F6" s="111">
        <v>1.0298</v>
      </c>
      <c r="G6" s="110">
        <f t="shared" si="0"/>
        <v>243.57600000000002</v>
      </c>
    </row>
    <row r="7" spans="1:7" x14ac:dyDescent="0.25">
      <c r="A7" s="1">
        <v>6</v>
      </c>
      <c r="B7" s="109" t="s">
        <v>9</v>
      </c>
      <c r="C7" s="109" t="s">
        <v>16</v>
      </c>
      <c r="D7" s="1" t="s">
        <v>19</v>
      </c>
      <c r="E7" s="110">
        <v>30000</v>
      </c>
      <c r="F7" s="111">
        <v>1.0298</v>
      </c>
      <c r="G7" s="110">
        <f t="shared" si="0"/>
        <v>60894</v>
      </c>
    </row>
    <row r="8" spans="1:7" x14ac:dyDescent="0.25">
      <c r="A8" s="1">
        <v>7</v>
      </c>
      <c r="B8" s="109" t="s">
        <v>10</v>
      </c>
      <c r="C8" s="109" t="s">
        <v>17</v>
      </c>
      <c r="D8" s="1" t="s">
        <v>19</v>
      </c>
      <c r="E8" s="110">
        <v>114</v>
      </c>
      <c r="F8" s="111">
        <v>1.0298</v>
      </c>
      <c r="G8" s="110">
        <f t="shared" si="0"/>
        <v>231.3972</v>
      </c>
    </row>
    <row r="9" spans="1:7" x14ac:dyDescent="0.25">
      <c r="A9" s="1">
        <v>8</v>
      </c>
      <c r="B9" s="109" t="s">
        <v>11</v>
      </c>
      <c r="C9" s="109" t="s">
        <v>18</v>
      </c>
      <c r="D9" s="1" t="s">
        <v>19</v>
      </c>
      <c r="E9" s="110">
        <v>12600</v>
      </c>
      <c r="F9" s="111">
        <v>1.0298</v>
      </c>
      <c r="G9" s="110">
        <f t="shared" si="0"/>
        <v>25575.480000000003</v>
      </c>
    </row>
    <row r="10" spans="1:7" x14ac:dyDescent="0.25">
      <c r="A10" s="1">
        <v>9</v>
      </c>
      <c r="B10" s="109" t="s">
        <v>12</v>
      </c>
      <c r="C10" s="109" t="s">
        <v>18</v>
      </c>
      <c r="D10" s="1" t="s">
        <v>20</v>
      </c>
      <c r="E10" s="110">
        <v>2.2999999999999998</v>
      </c>
      <c r="F10" s="111">
        <v>1.0298</v>
      </c>
      <c r="G10" s="110">
        <f t="shared" si="0"/>
        <v>4.6685400000000001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33" sqref="A33"/>
    </sheetView>
  </sheetViews>
  <sheetFormatPr baseColWidth="10" defaultRowHeight="15" x14ac:dyDescent="0.25"/>
  <cols>
    <col min="1" max="1" width="92.7109375" customWidth="1"/>
    <col min="2" max="2" width="16.7109375" customWidth="1"/>
  </cols>
  <sheetData>
    <row r="1" spans="1:2" x14ac:dyDescent="0.25">
      <c r="A1" s="7" t="s">
        <v>22</v>
      </c>
    </row>
    <row r="2" spans="1:2" ht="30" x14ac:dyDescent="0.25">
      <c r="A2" s="8" t="s">
        <v>23</v>
      </c>
    </row>
    <row r="3" spans="1:2" ht="15.75" thickBot="1" x14ac:dyDescent="0.3">
      <c r="A3" s="8"/>
    </row>
    <row r="4" spans="1:2" ht="15.75" thickBot="1" x14ac:dyDescent="0.3">
      <c r="A4" s="9" t="s">
        <v>24</v>
      </c>
      <c r="B4" s="10" t="s">
        <v>25</v>
      </c>
    </row>
    <row r="5" spans="1:2" ht="15.75" thickBot="1" x14ac:dyDescent="0.3">
      <c r="A5" s="11" t="s">
        <v>26</v>
      </c>
      <c r="B5" s="12" t="s">
        <v>27</v>
      </c>
    </row>
    <row r="6" spans="1:2" ht="15.75" thickBot="1" x14ac:dyDescent="0.3">
      <c r="A6" s="13" t="s">
        <v>28</v>
      </c>
      <c r="B6" s="14" t="s">
        <v>29</v>
      </c>
    </row>
    <row r="7" spans="1:2" ht="15.75" thickBot="1" x14ac:dyDescent="0.3">
      <c r="A7" s="11" t="s">
        <v>30</v>
      </c>
      <c r="B7" s="12" t="s">
        <v>31</v>
      </c>
    </row>
    <row r="8" spans="1:2" ht="15.75" thickBot="1" x14ac:dyDescent="0.3">
      <c r="A8" s="15" t="s">
        <v>30</v>
      </c>
      <c r="B8" s="16" t="s">
        <v>32</v>
      </c>
    </row>
    <row r="9" spans="1:2" x14ac:dyDescent="0.25">
      <c r="A9" s="8" t="s">
        <v>33</v>
      </c>
    </row>
    <row r="10" spans="1:2" x14ac:dyDescent="0.25">
      <c r="A10" s="8" t="s">
        <v>41</v>
      </c>
    </row>
    <row r="11" spans="1:2" x14ac:dyDescent="0.25">
      <c r="A11" s="8" t="s">
        <v>40</v>
      </c>
    </row>
    <row r="12" spans="1:2" x14ac:dyDescent="0.25">
      <c r="A12" s="17" t="s">
        <v>39</v>
      </c>
    </row>
    <row r="13" spans="1:2" x14ac:dyDescent="0.25">
      <c r="A13" s="8" t="s">
        <v>38</v>
      </c>
    </row>
    <row r="17" spans="1:5" ht="24" x14ac:dyDescent="0.25">
      <c r="A17" s="18" t="s">
        <v>24</v>
      </c>
      <c r="B17" s="19" t="s">
        <v>25</v>
      </c>
      <c r="C17" s="19" t="s">
        <v>36</v>
      </c>
      <c r="D17" s="19" t="s">
        <v>37</v>
      </c>
      <c r="E17" s="19" t="s">
        <v>34</v>
      </c>
    </row>
    <row r="18" spans="1:5" ht="15.75" thickBot="1" x14ac:dyDescent="0.3">
      <c r="A18" s="20" t="s">
        <v>26</v>
      </c>
      <c r="B18" s="21">
        <v>0.45</v>
      </c>
      <c r="C18" s="22">
        <v>130.19</v>
      </c>
      <c r="D18" s="23">
        <v>321.52</v>
      </c>
      <c r="E18" s="24">
        <f>+D18/C18*B18</f>
        <v>1.111329595207005</v>
      </c>
    </row>
    <row r="19" spans="1:5" ht="15.75" thickBot="1" x14ac:dyDescent="0.3">
      <c r="A19" s="25" t="s">
        <v>28</v>
      </c>
      <c r="B19" s="26">
        <v>0.33700000000000002</v>
      </c>
      <c r="C19" s="27">
        <v>62.39</v>
      </c>
      <c r="D19" s="28">
        <v>102.67</v>
      </c>
      <c r="E19" s="29">
        <f t="shared" ref="E19:E21" si="0">+D19/C19*B19</f>
        <v>0.5545726879307582</v>
      </c>
    </row>
    <row r="20" spans="1:5" ht="15.75" thickBot="1" x14ac:dyDescent="0.3">
      <c r="A20" s="30" t="s">
        <v>30</v>
      </c>
      <c r="B20" s="26">
        <v>0.19600000000000001</v>
      </c>
      <c r="C20" s="27">
        <v>748.8</v>
      </c>
      <c r="D20" s="28">
        <v>1300.8</v>
      </c>
      <c r="E20" s="29">
        <f t="shared" si="0"/>
        <v>0.34048717948717949</v>
      </c>
    </row>
    <row r="21" spans="1:5" ht="15.75" thickBot="1" x14ac:dyDescent="0.3">
      <c r="A21" s="20" t="s">
        <v>30</v>
      </c>
      <c r="B21" s="31">
        <v>1.7000000000000001E-2</v>
      </c>
      <c r="C21" s="27">
        <v>99.75</v>
      </c>
      <c r="D21" s="28">
        <v>137.25</v>
      </c>
      <c r="E21" s="29">
        <f t="shared" si="0"/>
        <v>2.3390977443609025E-2</v>
      </c>
    </row>
    <row r="22" spans="1:5" ht="15.75" thickBot="1" x14ac:dyDescent="0.3">
      <c r="A22" s="32" t="s">
        <v>35</v>
      </c>
      <c r="B22" s="33"/>
      <c r="C22" s="34"/>
      <c r="E22" s="35">
        <f>SUM(E18:E21)-1</f>
        <v>1.029780440068552</v>
      </c>
    </row>
  </sheetData>
  <mergeCells count="1">
    <mergeCell ref="A22:C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topLeftCell="M1" workbookViewId="0">
      <selection activeCell="AD1" sqref="AD1:AD3"/>
    </sheetView>
  </sheetViews>
  <sheetFormatPr baseColWidth="10" defaultRowHeight="15" x14ac:dyDescent="0.25"/>
  <sheetData>
    <row r="1" spans="1:30" ht="15.75" customHeight="1" thickBot="1" x14ac:dyDescent="0.3">
      <c r="K1" s="65"/>
      <c r="L1" s="66">
        <v>44197</v>
      </c>
      <c r="M1" s="66">
        <v>44228</v>
      </c>
      <c r="N1" s="67">
        <v>44256</v>
      </c>
      <c r="O1" s="67">
        <v>44287</v>
      </c>
      <c r="P1" s="105">
        <v>44317</v>
      </c>
      <c r="Q1" s="66">
        <v>44348</v>
      </c>
      <c r="R1" s="67">
        <v>44378</v>
      </c>
      <c r="S1" s="67">
        <v>44409</v>
      </c>
      <c r="T1" s="67">
        <v>44440</v>
      </c>
      <c r="U1" s="67">
        <v>44470</v>
      </c>
      <c r="V1" s="67">
        <v>44501</v>
      </c>
      <c r="W1" s="67">
        <v>44531</v>
      </c>
      <c r="X1" s="67">
        <v>44562</v>
      </c>
      <c r="Y1" s="67">
        <v>44593</v>
      </c>
      <c r="Z1" s="67">
        <v>44621</v>
      </c>
      <c r="AA1" s="67">
        <v>44652</v>
      </c>
      <c r="AB1" s="67">
        <v>44682</v>
      </c>
      <c r="AC1" s="67">
        <v>44713</v>
      </c>
      <c r="AD1" s="105">
        <v>44743</v>
      </c>
    </row>
    <row r="2" spans="1:30" ht="15.75" thickBot="1" x14ac:dyDescent="0.3">
      <c r="K2" s="68"/>
      <c r="L2" s="69">
        <v>0</v>
      </c>
      <c r="M2" s="69">
        <v>0.107</v>
      </c>
      <c r="N2" s="70"/>
      <c r="O2" s="70">
        <v>4.5400000000000003E-2</v>
      </c>
      <c r="P2" s="106">
        <v>0</v>
      </c>
      <c r="Q2" s="69">
        <f t="shared" ref="Q2" si="0">+Q3/P3-1</f>
        <v>0</v>
      </c>
      <c r="R2" s="70">
        <v>0.05</v>
      </c>
      <c r="S2" s="70"/>
      <c r="T2" s="70"/>
      <c r="U2" s="70">
        <v>7.4999999999999997E-2</v>
      </c>
      <c r="V2" s="70">
        <v>0.26</v>
      </c>
      <c r="W2" s="70"/>
      <c r="X2" s="70">
        <v>0.15</v>
      </c>
      <c r="Y2" s="70"/>
      <c r="Z2" s="70">
        <v>0.24790000000000001</v>
      </c>
      <c r="AA2" s="70"/>
      <c r="AB2" s="70"/>
      <c r="AC2" s="70">
        <v>0.21</v>
      </c>
      <c r="AD2" s="106"/>
    </row>
    <row r="3" spans="1:30" ht="15.75" thickBot="1" x14ac:dyDescent="0.3">
      <c r="K3" s="71" t="s">
        <v>79</v>
      </c>
      <c r="L3" s="72">
        <v>112.5</v>
      </c>
      <c r="M3" s="73">
        <f>+L3*M2+L3</f>
        <v>124.53749999999999</v>
      </c>
      <c r="N3" s="74">
        <f>+M3*N2+M3</f>
        <v>124.53749999999999</v>
      </c>
      <c r="O3" s="74">
        <f>+N3*O2+N3</f>
        <v>130.19150249999998</v>
      </c>
      <c r="P3" s="107">
        <v>130.19</v>
      </c>
      <c r="Q3" s="74">
        <v>130.19</v>
      </c>
      <c r="R3" s="75">
        <f>+Q3*R2+Q3</f>
        <v>136.6995</v>
      </c>
      <c r="S3" s="75">
        <f t="shared" ref="S3:U3" si="1">+R3*S2+R3</f>
        <v>136.6995</v>
      </c>
      <c r="T3" s="75">
        <f t="shared" si="1"/>
        <v>136.6995</v>
      </c>
      <c r="U3" s="75">
        <f t="shared" si="1"/>
        <v>146.95196250000001</v>
      </c>
      <c r="V3" s="75">
        <f>+U3*V2+U3</f>
        <v>185.15947275000002</v>
      </c>
      <c r="W3" s="75">
        <f t="shared" ref="W3:Y3" si="2">+V3*W2+V3</f>
        <v>185.15947275000002</v>
      </c>
      <c r="X3" s="75">
        <f t="shared" si="2"/>
        <v>212.93339366250001</v>
      </c>
      <c r="Y3" s="75">
        <f t="shared" si="2"/>
        <v>212.93339366250001</v>
      </c>
      <c r="Z3" s="76">
        <f>+Y3*Z2+Y3</f>
        <v>265.71958195143378</v>
      </c>
      <c r="AA3" s="75">
        <f>+Z3*AA2+Z3</f>
        <v>265.71958195143378</v>
      </c>
      <c r="AB3" s="76">
        <f t="shared" ref="AB3" si="3">+AA3*AB2+AA3</f>
        <v>265.71958195143378</v>
      </c>
      <c r="AC3" s="76">
        <v>321.52120000000002</v>
      </c>
      <c r="AD3" s="108">
        <v>321.52120000000002</v>
      </c>
    </row>
    <row r="4" spans="1:30" x14ac:dyDescent="0.25">
      <c r="A4" s="36" t="s">
        <v>42</v>
      </c>
      <c r="B4" s="36"/>
      <c r="C4" s="36"/>
    </row>
    <row r="5" spans="1:30" ht="15.75" thickBot="1" x14ac:dyDescent="0.3">
      <c r="A5" s="37" t="s">
        <v>43</v>
      </c>
      <c r="B5" s="38" t="s">
        <v>88</v>
      </c>
      <c r="C5" s="38"/>
    </row>
    <row r="6" spans="1:30" ht="15.75" thickBot="1" x14ac:dyDescent="0.3">
      <c r="A6" s="39" t="s">
        <v>45</v>
      </c>
      <c r="B6" s="40" t="s">
        <v>46</v>
      </c>
      <c r="C6" s="40"/>
      <c r="K6" s="48" t="s">
        <v>68</v>
      </c>
      <c r="L6" s="49" t="s">
        <v>69</v>
      </c>
      <c r="M6" s="50">
        <v>2022</v>
      </c>
      <c r="N6" s="51"/>
      <c r="O6" s="51"/>
      <c r="P6" s="51"/>
      <c r="Q6" s="51"/>
      <c r="R6" s="51"/>
      <c r="S6" s="52"/>
    </row>
    <row r="7" spans="1:30" ht="15.75" customHeight="1" thickBot="1" x14ac:dyDescent="0.3">
      <c r="A7" s="41" t="s">
        <v>47</v>
      </c>
      <c r="B7" s="42" t="s">
        <v>46</v>
      </c>
      <c r="C7" s="42"/>
      <c r="K7" s="53"/>
      <c r="L7" s="54"/>
      <c r="M7" s="55" t="s">
        <v>70</v>
      </c>
      <c r="N7" s="56" t="s">
        <v>71</v>
      </c>
      <c r="O7" s="57" t="s">
        <v>72</v>
      </c>
      <c r="P7" s="56" t="s">
        <v>73</v>
      </c>
      <c r="Q7" s="55" t="s">
        <v>74</v>
      </c>
      <c r="R7" s="56" t="s">
        <v>75</v>
      </c>
      <c r="S7" s="99" t="s">
        <v>76</v>
      </c>
    </row>
    <row r="8" spans="1:30" ht="15.75" thickBot="1" x14ac:dyDescent="0.3">
      <c r="A8" s="41" t="s">
        <v>48</v>
      </c>
      <c r="B8" s="42" t="s">
        <v>49</v>
      </c>
      <c r="C8" s="42"/>
      <c r="K8" s="59" t="s">
        <v>77</v>
      </c>
      <c r="L8" s="60" t="s">
        <v>78</v>
      </c>
      <c r="M8" s="61">
        <v>934.33619002336945</v>
      </c>
      <c r="N8" s="62">
        <v>978.60325697028588</v>
      </c>
      <c r="O8" s="61">
        <v>1040.5419938330967</v>
      </c>
      <c r="P8" s="62">
        <v>1101.9533166314045</v>
      </c>
      <c r="Q8" s="63">
        <v>1158.9222798841117</v>
      </c>
      <c r="R8" s="62">
        <v>1214.824148470205</v>
      </c>
      <c r="S8" s="100">
        <v>1300.837282675061</v>
      </c>
    </row>
    <row r="9" spans="1:30" ht="22.5" x14ac:dyDescent="0.25">
      <c r="A9" s="43" t="s">
        <v>50</v>
      </c>
      <c r="B9" s="44" t="s">
        <v>51</v>
      </c>
      <c r="C9" s="44"/>
    </row>
    <row r="10" spans="1:30" ht="15.75" thickBot="1" x14ac:dyDescent="0.3">
      <c r="A10" s="41" t="s">
        <v>52</v>
      </c>
      <c r="B10" s="42" t="s">
        <v>49</v>
      </c>
      <c r="C10" s="42"/>
    </row>
    <row r="11" spans="1:30" ht="34.5" thickBot="1" x14ac:dyDescent="0.3">
      <c r="A11" s="43" t="s">
        <v>53</v>
      </c>
      <c r="B11" s="44" t="s">
        <v>89</v>
      </c>
      <c r="C11" s="44"/>
      <c r="K11" s="77" t="s">
        <v>68</v>
      </c>
      <c r="L11" s="77" t="s">
        <v>69</v>
      </c>
      <c r="M11" s="78"/>
      <c r="N11" s="78"/>
      <c r="O11" s="78"/>
      <c r="P11" s="79" t="s">
        <v>80</v>
      </c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1"/>
    </row>
    <row r="12" spans="1:30" ht="15.75" thickBot="1" x14ac:dyDescent="0.3">
      <c r="A12" s="41" t="s">
        <v>54</v>
      </c>
      <c r="B12" s="42" t="s">
        <v>55</v>
      </c>
      <c r="C12" s="42"/>
      <c r="K12" s="82"/>
      <c r="L12" s="82"/>
      <c r="M12" s="83"/>
      <c r="N12" s="83"/>
      <c r="O12" s="83"/>
      <c r="P12" s="55" t="s">
        <v>70</v>
      </c>
      <c r="Q12" s="57" t="s">
        <v>71</v>
      </c>
      <c r="R12" s="57" t="s">
        <v>72</v>
      </c>
      <c r="S12" s="57" t="s">
        <v>81</v>
      </c>
      <c r="T12" s="98" t="s">
        <v>74</v>
      </c>
      <c r="U12" s="57" t="s">
        <v>75</v>
      </c>
      <c r="V12" s="58" t="s">
        <v>82</v>
      </c>
      <c r="W12" s="84" t="s">
        <v>83</v>
      </c>
      <c r="X12" s="84" t="s">
        <v>84</v>
      </c>
      <c r="Y12" s="85" t="s">
        <v>85</v>
      </c>
      <c r="Z12" s="85" t="s">
        <v>86</v>
      </c>
      <c r="AA12" s="86" t="s">
        <v>87</v>
      </c>
    </row>
    <row r="13" spans="1:30" ht="15.75" thickBot="1" x14ac:dyDescent="0.3">
      <c r="K13" s="87"/>
      <c r="L13" s="88"/>
      <c r="M13" s="89"/>
      <c r="N13" s="89"/>
      <c r="O13" s="89"/>
      <c r="P13" s="90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2"/>
    </row>
    <row r="14" spans="1:30" ht="15.75" thickBot="1" x14ac:dyDescent="0.3">
      <c r="A14" s="45" t="s">
        <v>56</v>
      </c>
      <c r="B14" s="45"/>
      <c r="C14" s="46"/>
      <c r="D14" s="46"/>
      <c r="E14" s="46" t="s">
        <v>57</v>
      </c>
      <c r="F14" s="45"/>
      <c r="G14" s="45"/>
      <c r="K14" s="59" t="s">
        <v>77</v>
      </c>
      <c r="L14" s="93" t="s">
        <v>78</v>
      </c>
      <c r="M14" s="93"/>
      <c r="N14" s="93"/>
      <c r="O14" s="93"/>
      <c r="P14" s="63">
        <v>628.266822567963</v>
      </c>
      <c r="Q14" s="61">
        <v>666.51491767307868</v>
      </c>
      <c r="R14" s="61">
        <v>692.44856230970277</v>
      </c>
      <c r="S14" s="61">
        <v>725.4504887411008</v>
      </c>
      <c r="T14" s="97">
        <v>748.8280032300928</v>
      </c>
      <c r="U14" s="61">
        <v>772.26915003951444</v>
      </c>
      <c r="V14" s="64">
        <v>789.53998595621761</v>
      </c>
      <c r="W14" s="94">
        <v>809.37168740717391</v>
      </c>
      <c r="X14" s="94">
        <v>831.99366997019149</v>
      </c>
      <c r="Y14" s="95">
        <v>855.68247177400372</v>
      </c>
      <c r="Z14" s="95">
        <v>880.88864612376449</v>
      </c>
      <c r="AA14" s="96">
        <v>900.78036666067555</v>
      </c>
    </row>
    <row r="15" spans="1:30" ht="31.5" x14ac:dyDescent="0.25">
      <c r="A15" s="47" t="s">
        <v>58</v>
      </c>
      <c r="B15" s="47" t="s">
        <v>59</v>
      </c>
      <c r="C15" s="47" t="s">
        <v>60</v>
      </c>
      <c r="D15" s="47" t="s">
        <v>61</v>
      </c>
      <c r="E15" s="47" t="s">
        <v>62</v>
      </c>
      <c r="F15" s="47" t="s">
        <v>63</v>
      </c>
      <c r="G15" s="47" t="s">
        <v>64</v>
      </c>
      <c r="H15" s="47" t="s">
        <v>65</v>
      </c>
      <c r="I15" s="47" t="s">
        <v>66</v>
      </c>
    </row>
    <row r="16" spans="1:30" ht="33.75" x14ac:dyDescent="0.25">
      <c r="A16" s="101" t="s">
        <v>46</v>
      </c>
      <c r="B16" s="101" t="s">
        <v>90</v>
      </c>
      <c r="C16" s="101" t="s">
        <v>91</v>
      </c>
      <c r="D16" s="101" t="s">
        <v>92</v>
      </c>
      <c r="E16" s="101" t="s">
        <v>55</v>
      </c>
      <c r="F16" s="104">
        <v>62.389899999999997</v>
      </c>
      <c r="G16" s="102">
        <v>86600</v>
      </c>
      <c r="H16" s="103" t="s">
        <v>93</v>
      </c>
      <c r="I16" s="101" t="s">
        <v>67</v>
      </c>
    </row>
    <row r="18" spans="1:9" x14ac:dyDescent="0.25">
      <c r="A18" s="36" t="s">
        <v>42</v>
      </c>
      <c r="B18" s="36"/>
      <c r="C18" s="36"/>
    </row>
    <row r="19" spans="1:9" x14ac:dyDescent="0.25">
      <c r="A19" s="37" t="s">
        <v>43</v>
      </c>
      <c r="B19" s="38" t="s">
        <v>44</v>
      </c>
      <c r="C19" s="38"/>
    </row>
    <row r="20" spans="1:9" x14ac:dyDescent="0.25">
      <c r="A20" s="39" t="s">
        <v>45</v>
      </c>
      <c r="B20" s="40" t="s">
        <v>46</v>
      </c>
      <c r="C20" s="40"/>
    </row>
    <row r="21" spans="1:9" x14ac:dyDescent="0.25">
      <c r="A21" s="41" t="s">
        <v>47</v>
      </c>
      <c r="B21" s="42" t="s">
        <v>46</v>
      </c>
      <c r="C21" s="42"/>
    </row>
    <row r="22" spans="1:9" x14ac:dyDescent="0.25">
      <c r="A22" s="41" t="s">
        <v>48</v>
      </c>
      <c r="B22" s="42" t="s">
        <v>49</v>
      </c>
      <c r="C22" s="42"/>
    </row>
    <row r="23" spans="1:9" ht="22.5" x14ac:dyDescent="0.25">
      <c r="A23" s="43" t="s">
        <v>50</v>
      </c>
      <c r="B23" s="44" t="s">
        <v>51</v>
      </c>
      <c r="C23" s="44"/>
    </row>
    <row r="24" spans="1:9" x14ac:dyDescent="0.25">
      <c r="A24" s="41" t="s">
        <v>52</v>
      </c>
      <c r="B24" s="42" t="s">
        <v>90</v>
      </c>
      <c r="C24" s="42"/>
    </row>
    <row r="25" spans="1:9" ht="33.75" x14ac:dyDescent="0.25">
      <c r="A25" s="43" t="s">
        <v>53</v>
      </c>
      <c r="B25" s="44" t="s">
        <v>89</v>
      </c>
      <c r="C25" s="44"/>
    </row>
    <row r="26" spans="1:9" x14ac:dyDescent="0.25">
      <c r="A26" s="41" t="s">
        <v>54</v>
      </c>
      <c r="B26" s="42" t="s">
        <v>55</v>
      </c>
      <c r="C26" s="42"/>
    </row>
    <row r="28" spans="1:9" x14ac:dyDescent="0.25">
      <c r="A28" s="45" t="s">
        <v>56</v>
      </c>
      <c r="B28" s="45"/>
      <c r="C28" s="46"/>
      <c r="D28" s="46"/>
      <c r="E28" s="46" t="s">
        <v>57</v>
      </c>
      <c r="F28" s="45"/>
      <c r="G28" s="45"/>
    </row>
    <row r="29" spans="1:9" ht="31.5" x14ac:dyDescent="0.25">
      <c r="A29" s="47" t="s">
        <v>58</v>
      </c>
      <c r="B29" s="47" t="s">
        <v>59</v>
      </c>
      <c r="C29" s="47" t="s">
        <v>60</v>
      </c>
      <c r="D29" s="47" t="s">
        <v>61</v>
      </c>
      <c r="E29" s="47" t="s">
        <v>62</v>
      </c>
      <c r="F29" s="47" t="s">
        <v>63</v>
      </c>
      <c r="G29" s="47" t="s">
        <v>64</v>
      </c>
      <c r="H29" s="47" t="s">
        <v>65</v>
      </c>
      <c r="I29" s="47" t="s">
        <v>66</v>
      </c>
    </row>
    <row r="30" spans="1:9" ht="33.75" x14ac:dyDescent="0.25">
      <c r="A30" s="101" t="s">
        <v>46</v>
      </c>
      <c r="B30" s="101" t="s">
        <v>90</v>
      </c>
      <c r="C30" s="101" t="s">
        <v>91</v>
      </c>
      <c r="D30" s="101" t="s">
        <v>92</v>
      </c>
      <c r="E30" s="101" t="s">
        <v>55</v>
      </c>
      <c r="F30" s="101" t="s">
        <v>94</v>
      </c>
      <c r="G30" s="102">
        <v>131800</v>
      </c>
      <c r="H30" s="103" t="s">
        <v>95</v>
      </c>
      <c r="I30" s="101" t="s">
        <v>67</v>
      </c>
    </row>
    <row r="37" ht="15" customHeight="1" x14ac:dyDescent="0.25"/>
    <row r="51" ht="15" customHeight="1" x14ac:dyDescent="0.25"/>
  </sheetData>
  <mergeCells count="30">
    <mergeCell ref="B23:C23"/>
    <mergeCell ref="B24:C24"/>
    <mergeCell ref="B25:C25"/>
    <mergeCell ref="B26:C26"/>
    <mergeCell ref="A28:B28"/>
    <mergeCell ref="F28:G28"/>
    <mergeCell ref="F14:G14"/>
    <mergeCell ref="A18:C18"/>
    <mergeCell ref="B19:C19"/>
    <mergeCell ref="B20:C20"/>
    <mergeCell ref="B21:C21"/>
    <mergeCell ref="B22:C22"/>
    <mergeCell ref="A14:B14"/>
    <mergeCell ref="B8:C8"/>
    <mergeCell ref="B9:C9"/>
    <mergeCell ref="B10:C10"/>
    <mergeCell ref="B11:C11"/>
    <mergeCell ref="B12:C12"/>
    <mergeCell ref="P13:AA13"/>
    <mergeCell ref="L14:O14"/>
    <mergeCell ref="A4:C4"/>
    <mergeCell ref="B5:C5"/>
    <mergeCell ref="B6:C6"/>
    <mergeCell ref="B7:C7"/>
    <mergeCell ref="K6:K7"/>
    <mergeCell ref="L6:L7"/>
    <mergeCell ref="M6:S6"/>
    <mergeCell ref="K11:K12"/>
    <mergeCell ref="L11:O12"/>
    <mergeCell ref="P11:AA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TARIFAS</vt:lpstr>
      <vt:lpstr>FORMULA</vt:lpstr>
      <vt:lpstr>RESPALDO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raraneda</dc:creator>
  <cp:lastModifiedBy>raraneda</cp:lastModifiedBy>
  <dcterms:created xsi:type="dcterms:W3CDTF">2022-09-05T13:31:17Z</dcterms:created>
  <dcterms:modified xsi:type="dcterms:W3CDTF">2022-09-05T14:07:25Z</dcterms:modified>
</cp:coreProperties>
</file>