
<file path=[Content_Types].xml><?xml version="1.0" encoding="utf-8"?>
<Types xmlns="http://schemas.openxmlformats.org/package/2006/content-types">
  <Default Extension="png" ContentType="image/png"/>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40" activeTab="1"/>
  </bookViews>
  <sheets>
    <sheet name="TARIFAS" sheetId="3" r:id="rId1"/>
    <sheet name="FORMULA" sheetId="4" r:id="rId2"/>
    <sheet name="RESPALDO" sheetId="2" r:id="rId3"/>
  </sheets>
  <calcPr calcId="144525"/>
</workbook>
</file>

<file path=xl/calcChain.xml><?xml version="1.0" encoding="utf-8"?>
<calcChain xmlns="http://schemas.openxmlformats.org/spreadsheetml/2006/main">
  <c r="H14" i="4" l="1"/>
  <c r="G16" i="4"/>
  <c r="H16" i="4" s="1"/>
  <c r="H11" i="4" l="1"/>
  <c r="H12" i="4"/>
  <c r="H13" i="4"/>
  <c r="H15" i="4"/>
  <c r="H10" i="4"/>
  <c r="G11" i="4"/>
  <c r="G12" i="4"/>
  <c r="G13" i="4"/>
  <c r="G14" i="4"/>
  <c r="G15" i="4"/>
  <c r="G10" i="4"/>
  <c r="C11" i="4"/>
  <c r="C12" i="4"/>
  <c r="C13" i="4"/>
  <c r="C14" i="4"/>
  <c r="C15" i="4"/>
  <c r="C10" i="4"/>
  <c r="D4" i="3" l="1"/>
  <c r="D3" i="3"/>
  <c r="D2" i="3"/>
</calcChain>
</file>

<file path=xl/sharedStrings.xml><?xml version="1.0" encoding="utf-8"?>
<sst xmlns="http://schemas.openxmlformats.org/spreadsheetml/2006/main" count="284" uniqueCount="83">
  <si>
    <t>Formula Calculo Ajuste</t>
  </si>
  <si>
    <t>MO</t>
  </si>
  <si>
    <t>% Incidencia Mano de Obra</t>
  </si>
  <si>
    <t>% Incidencia Dólar BNA TC Vendedor</t>
  </si>
  <si>
    <t>% Incidencia Gas Oil</t>
  </si>
  <si>
    <t>% Incidencia IPIM</t>
  </si>
  <si>
    <t>Periodo</t>
  </si>
  <si>
    <t>U$s</t>
  </si>
  <si>
    <t>Gas Oil</t>
  </si>
  <si>
    <t>IPIM</t>
  </si>
  <si>
    <t>Indice</t>
  </si>
  <si>
    <t>Valor del Servicio</t>
  </si>
  <si>
    <t>A efectos de poder calcular el incrementos de los servicios, es importante que tengan una planilla en Excel con una formula de ajuste que pondere las variaciones de los principales variables económicas del país, como ser: Mano de Obra, Dólar, Gas Oil e Indice de precios Mayoristas de Neuquen (IPIM).</t>
  </si>
  <si>
    <t>·         Gas Oil: valor del gas oil grado 3 en Cutral Co. Esta información surge de la secretaria de energía de la nación a través de esta pagina web http://res1104.se.gob.ar/consultaprecios.eess.php</t>
  </si>
  <si>
    <t>·         Insumos: corresponde al porcentajes de insumos que tienen asignados al costo del servicio. Para determinar la variación, se deberán usar los índices del IPIM Neuquen que surgen de la siguiente pagina web “Índice de Precios al Consumidor de Bienes y Servicios por año según mes, base 1980=100. Localidad de Neuquén. Enero 2009 / Abril 2019” https://www.estadisticaneuquen.gob.ar/index.php?sec=ipc_series</t>
  </si>
  <si>
    <t>Cualquier consulta, quedo a disposición.</t>
  </si>
  <si>
    <t>Saludos</t>
  </si>
  <si>
    <t>Resultados de la búsqueda</t>
  </si>
  <si>
    <t>Período:</t>
  </si>
  <si>
    <t>Abril de 2022</t>
  </si>
  <si>
    <t>Provincia:</t>
  </si>
  <si>
    <t>NEUQUEN</t>
  </si>
  <si>
    <t>Localidad:</t>
  </si>
  <si>
    <t>CUTRAL CO</t>
  </si>
  <si>
    <t>Razon Social:</t>
  </si>
  <si>
    <t>(Todos)</t>
  </si>
  <si>
    <t>Tipo de precio a visualizar:</t>
  </si>
  <si>
    <t>Todos los precios</t>
  </si>
  <si>
    <t>Derivado:</t>
  </si>
  <si>
    <t>Gas Oil Grado 3</t>
  </si>
  <si>
    <t>Canal de comercialización destino:</t>
  </si>
  <si>
    <t>Bandera:</t>
  </si>
  <si>
    <t>YPF</t>
  </si>
  <si>
    <t>Primera Página</t>
  </si>
  <si>
    <t>Última Página</t>
  </si>
  <si>
    <t>Localidad</t>
  </si>
  <si>
    <t>Derivado</t>
  </si>
  <si>
    <t>Boca de expendio</t>
  </si>
  <si>
    <t>Dirección</t>
  </si>
  <si>
    <t>Bandera</t>
  </si>
  <si>
    <t>Precio sin impuesto</t>
  </si>
  <si>
    <t>Precio final</t>
  </si>
  <si>
    <t>Volumen informado (m3)</t>
  </si>
  <si>
    <t>Exento</t>
  </si>
  <si>
    <t>BASES SA</t>
  </si>
  <si>
    <t>RUTA 22 KM 1463</t>
  </si>
  <si>
    <t>125.01</t>
  </si>
  <si>
    <t>NO</t>
  </si>
  <si>
    <t>Enero de 2022</t>
  </si>
  <si>
    <t>Gas Oil Grado 2</t>
  </si>
  <si>
    <t>62.34</t>
  </si>
  <si>
    <t>Código</t>
  </si>
  <si>
    <t>Descripción</t>
  </si>
  <si>
    <t>NG</t>
  </si>
  <si>
    <t>Nivel general</t>
  </si>
  <si>
    <t>Ene</t>
  </si>
  <si>
    <t>Feb</t>
  </si>
  <si>
    <t>Mar</t>
  </si>
  <si>
    <t>Abr*</t>
  </si>
  <si>
    <t>CONCEPTO</t>
  </si>
  <si>
    <t>Movilización:</t>
  </si>
  <si>
    <t>Servicio Hot wáter Oil On Call Lunes a viernes s con Cargas Liquidas</t>
  </si>
  <si>
    <t>Servicio Hot wáter Oil On Call Hora Adicionales Lunes a viernes con Cargas liquidas</t>
  </si>
  <si>
    <t>% AJUSTE</t>
  </si>
  <si>
    <t>PRECIO ABRIL 2022</t>
  </si>
  <si>
    <t>Julio de 2022</t>
  </si>
  <si>
    <t>135.50</t>
  </si>
  <si>
    <t>May</t>
  </si>
  <si>
    <t>Jun</t>
  </si>
  <si>
    <t>Jul*</t>
  </si>
  <si>
    <t>Febrero de 2022</t>
  </si>
  <si>
    <t>94.14</t>
  </si>
  <si>
    <t>Marzo de 2022</t>
  </si>
  <si>
    <t>126.03</t>
  </si>
  <si>
    <t>Mayo de 2022</t>
  </si>
  <si>
    <t>122.01</t>
  </si>
  <si>
    <t>Junio de 2022</t>
  </si>
  <si>
    <t>119.92</t>
  </si>
  <si>
    <t>PRECIO JULIO 2022</t>
  </si>
  <si>
    <t>A continuación adjunto la fórmula que normalmente se aplica a modo de ejemplo y para que sirva de guía:</t>
  </si>
  <si>
    <t>Para usar la formula, es necesario que ustedes determinen el porcentaje de incidencia de cada ítem (Mano de obra, Gas Oil, Dólar e insumos) en el costo del servicio que ustedes prestan. Posteriormente, se debe calcular el valor pasado y presente de las varibles:</t>
  </si>
  <si>
    <t>·         Mano de obra: Valor del salario bruto a la fecha del ultimo incremento acordado y valor presente de los mismos. Esta información debería ser suministrada por su Contador. Se tomara para el calculo, el sueldo bruto mensual, normal y habitual mensual para un empleado bajo el CCT que usted tiene afectado a nuestro servicio y sin antigüedad.</t>
  </si>
  <si>
    <t>·         USD: el valor dólar se toma el tipo de cambio vendedor del banco nación promedio mensual sección “Cotización Divisas”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</si>
</sst>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 #,##0;[Red]\-&quot;$&quot;\ #,##0"/>
    <numFmt numFmtId="8" formatCode="&quot;$&quot;\ #,##0.00;[Red]\-&quot;$&quot;\ #,##0.00"/>
    <numFmt numFmtId="44" formatCode="_-&quot;$&quot;\ * #,##0.00_-;\-&quot;$&quot;\ * #,##0.00_-;_-&quot;$&quot;\ * &quot;-&quot;??_-;_-@_-"/>
    <numFmt numFmtId="43" formatCode="_-* #,##0.00_-;\-* #,##0.00_-;_-* &quot;-&quot;??_-;_-@_-"/>
    <numFmt numFmtId="164" formatCode="_ * #,##0.00_ ;_ * \-#,##0.00_ ;_ * &quot;-&quot;??_ ;_ @_ "/>
    <numFmt numFmtId="165" formatCode="0.0"/>
    <numFmt numFmtId="166" formatCode="_ [$€-2]\ * #,##0.00_ ;_ [$€-2]\ * \-#,##0.00_ ;_ [$€-2]\ * &quot;-&quot;??_ "/>
    <numFmt numFmtId="167" formatCode="_-* #,##0.00\ _€_-;\-* #,##0.00\ _€_-;_-* &quot;-&quot;??\ _€_-;_-@_-"/>
  </numFmts>
  <fonts count="31" x14ac:knownFonts="1">
    <font>
      <sz val="11"/>
      <color theme="1"/>
      <name val="Calibri"/>
      <family val="2"/>
      <scheme val="minor"/>
    </font>
    <font>
      <b/>
      <u/>
      <sz val="12"/>
      <color theme="1"/>
      <name val="Calibri"/>
      <family val="2"/>
      <scheme val="minor"/>
    </font>
    <font>
      <b/>
      <sz val="8"/>
      <color theme="1"/>
      <name val="Arial"/>
      <family val="2"/>
    </font>
    <font>
      <sz val="11"/>
      <color theme="1"/>
      <name val="Calibri"/>
      <family val="2"/>
      <scheme val="minor"/>
    </font>
    <font>
      <sz val="8"/>
      <color rgb="FFFFFFFF"/>
      <name val="Tahoma"/>
      <family val="2"/>
    </font>
    <font>
      <sz val="8"/>
      <color rgb="FF000000"/>
      <name val="Arial"/>
      <family val="2"/>
    </font>
    <font>
      <b/>
      <sz val="8"/>
      <color rgb="FFFFFFFF"/>
      <name val="Tahoma"/>
      <family val="2"/>
    </font>
    <font>
      <b/>
      <sz val="18"/>
      <color theme="3"/>
      <name val="Calibri Light"/>
      <family val="2"/>
      <scheme val="maj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
      <color rgb="FF000000"/>
      <name val="Arial"/>
      <family val="2"/>
    </font>
    <font>
      <sz val="11"/>
      <color indexed="8"/>
      <name val="Calibri"/>
      <family val="2"/>
    </font>
    <font>
      <sz val="10"/>
      <name val="Arial"/>
      <family val="2"/>
    </font>
    <font>
      <sz val="8"/>
      <name val="Arial"/>
      <family val="2"/>
    </font>
    <font>
      <b/>
      <sz val="15"/>
      <color indexed="54"/>
      <name val="Calibri"/>
      <family val="2"/>
    </font>
    <font>
      <u/>
      <sz val="10"/>
      <color indexed="12"/>
      <name val="Arial"/>
      <family val="2"/>
    </font>
    <font>
      <u/>
      <sz val="9.35"/>
      <color theme="10"/>
      <name val="Calibri"/>
      <family val="2"/>
    </font>
    <font>
      <sz val="11"/>
      <color theme="1"/>
      <name val="Calibri"/>
      <family val="2"/>
    </font>
    <font>
      <b/>
      <sz val="11"/>
      <color theme="1"/>
      <name val="Cambria"/>
      <family val="1"/>
    </font>
    <font>
      <b/>
      <sz val="11"/>
      <color theme="1"/>
      <name val="Calibri"/>
      <family val="2"/>
    </font>
  </fonts>
  <fills count="42">
    <fill>
      <patternFill patternType="none"/>
    </fill>
    <fill>
      <patternFill patternType="gray125"/>
    </fill>
    <fill>
      <patternFill patternType="solid">
        <fgColor rgb="FF000000"/>
        <bgColor indexed="64"/>
      </patternFill>
    </fill>
    <fill>
      <patternFill patternType="solid">
        <fgColor rgb="FFFFCC99"/>
        <bgColor indexed="64"/>
      </patternFill>
    </fill>
    <fill>
      <patternFill patternType="solid">
        <fgColor rgb="FFFFFFCC"/>
        <bgColor indexed="64"/>
      </patternFill>
    </fill>
    <fill>
      <patternFill patternType="solid">
        <fgColor rgb="FFFFCF9C"/>
        <bgColor indexed="64"/>
      </patternFill>
    </fill>
    <fill>
      <patternFill patternType="solid">
        <fgColor rgb="FFFFFFCE"/>
        <bgColor indexed="64"/>
      </patternFill>
    </fill>
    <fill>
      <patternFill patternType="solid">
        <fgColor rgb="FFFF8612"/>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D9D9D9"/>
        <bgColor indexed="64"/>
      </patternFill>
    </fill>
    <fill>
      <patternFill patternType="solid">
        <fgColor rgb="FFFFEEC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49"/>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C000"/>
      </left>
      <right style="medium">
        <color rgb="FFFFC000"/>
      </right>
      <top style="medium">
        <color rgb="FFFFC000"/>
      </top>
      <bottom style="thick">
        <color rgb="FFFFC000"/>
      </bottom>
      <diagonal/>
    </border>
    <border>
      <left/>
      <right style="medium">
        <color rgb="FFFFC000"/>
      </right>
      <top style="medium">
        <color rgb="FFFFC000"/>
      </top>
      <bottom style="thick">
        <color rgb="FFFFC00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style="medium">
        <color rgb="FFFFC000"/>
      </right>
      <top/>
      <bottom style="medium">
        <color rgb="FFFFC000"/>
      </bottom>
      <diagonal/>
    </border>
    <border>
      <left style="medium">
        <color rgb="FFFFC000"/>
      </left>
      <right style="medium">
        <color rgb="FFFFC000"/>
      </right>
      <top style="medium">
        <color rgb="FFFFC000"/>
      </top>
      <bottom style="medium">
        <color rgb="FFFFC000"/>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s>
  <cellStyleXfs count="61">
    <xf numFmtId="0" fontId="0" fillId="0" borderId="0"/>
    <xf numFmtId="44" fontId="3"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8" borderId="0" applyNumberFormat="0" applyBorder="0" applyAlignment="0" applyProtection="0"/>
    <xf numFmtId="0" fontId="11" fillId="9" borderId="0" applyNumberFormat="0" applyBorder="0" applyAlignment="0" applyProtection="0"/>
    <xf numFmtId="0" fontId="12" fillId="10" borderId="4" applyNumberFormat="0" applyAlignment="0" applyProtection="0"/>
    <xf numFmtId="0" fontId="13" fillId="11" borderId="5" applyNumberFormat="0" applyAlignment="0" applyProtection="0"/>
    <xf numFmtId="0" fontId="14" fillId="11" borderId="4" applyNumberFormat="0" applyAlignment="0" applyProtection="0"/>
    <xf numFmtId="0" fontId="15" fillId="0" borderId="6" applyNumberFormat="0" applyFill="0" applyAlignment="0" applyProtection="0"/>
    <xf numFmtId="0" fontId="16" fillId="12" borderId="7" applyNumberFormat="0" applyAlignment="0" applyProtection="0"/>
    <xf numFmtId="0" fontId="17" fillId="0" borderId="0" applyNumberFormat="0" applyFill="0" applyBorder="0" applyAlignment="0" applyProtection="0"/>
    <xf numFmtId="0" fontId="3" fillId="13"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0" fillId="37" borderId="0" applyNumberFormat="0" applyBorder="0" applyAlignment="0" applyProtection="0"/>
    <xf numFmtId="0" fontId="25" fillId="0" borderId="10" applyNumberFormat="0" applyFill="0" applyAlignment="0" applyProtection="0"/>
    <xf numFmtId="166" fontId="23" fillId="0" borderId="0" applyFont="0" applyFill="0" applyBorder="0" applyAlignment="0" applyProtection="0"/>
    <xf numFmtId="0" fontId="27"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164" fontId="22" fillId="0" borderId="0" applyFont="0" applyFill="0" applyBorder="0" applyAlignment="0" applyProtection="0"/>
    <xf numFmtId="167" fontId="23"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3" fillId="0" borderId="0" applyFont="0" applyFill="0" applyBorder="0" applyAlignment="0" applyProtection="0"/>
    <xf numFmtId="0" fontId="23" fillId="0" borderId="0"/>
    <xf numFmtId="0" fontId="28" fillId="0" borderId="0"/>
    <xf numFmtId="0" fontId="23" fillId="0" borderId="0"/>
    <xf numFmtId="3" fontId="23" fillId="0" borderId="0">
      <alignment vertical="center"/>
    </xf>
    <xf numFmtId="0" fontId="23" fillId="0" borderId="0"/>
    <xf numFmtId="0" fontId="23" fillId="0" borderId="0"/>
    <xf numFmtId="0" fontId="3" fillId="0" borderId="0"/>
    <xf numFmtId="0" fontId="23" fillId="0" borderId="0"/>
    <xf numFmtId="0" fontId="23" fillId="0" borderId="0"/>
    <xf numFmtId="43" fontId="3" fillId="0" borderId="0" applyFont="0" applyFill="0" applyBorder="0" applyAlignment="0" applyProtection="0"/>
  </cellStyleXfs>
  <cellXfs count="66">
    <xf numFmtId="0" fontId="0" fillId="0" borderId="0" xfId="0"/>
    <xf numFmtId="0" fontId="0" fillId="0" borderId="1" xfId="0" applyBorder="1" applyAlignment="1">
      <alignment horizontal="center"/>
    </xf>
    <xf numFmtId="9" fontId="0" fillId="0" borderId="1" xfId="2" applyFont="1" applyBorder="1"/>
    <xf numFmtId="0" fontId="5" fillId="3" borderId="0" xfId="0" applyFont="1" applyFill="1" applyAlignment="1">
      <alignment horizontal="left" vertical="center" wrapText="1"/>
    </xf>
    <xf numFmtId="0" fontId="5" fillId="4" borderId="0" xfId="0" applyFont="1" applyFill="1" applyAlignment="1">
      <alignment horizontal="left" vertical="center" wrapText="1"/>
    </xf>
    <xf numFmtId="0" fontId="5" fillId="5" borderId="0" xfId="0" applyFont="1" applyFill="1" applyAlignment="1">
      <alignment horizontal="left" vertical="center" wrapText="1"/>
    </xf>
    <xf numFmtId="0" fontId="5" fillId="6" borderId="0" xfId="0" applyFont="1" applyFill="1" applyAlignment="1">
      <alignment horizontal="left" vertical="center" wrapText="1"/>
    </xf>
    <xf numFmtId="0" fontId="5" fillId="0" borderId="0" xfId="0" applyFont="1" applyAlignment="1">
      <alignment horizontal="center" vertical="center" wrapText="1"/>
    </xf>
    <xf numFmtId="0" fontId="6" fillId="7" borderId="0" xfId="0" applyFont="1" applyFill="1" applyAlignment="1">
      <alignment horizontal="center" vertical="center" wrapText="1"/>
    </xf>
    <xf numFmtId="0" fontId="5" fillId="3" borderId="0" xfId="0" applyFont="1" applyFill="1" applyAlignment="1">
      <alignment horizontal="center" vertical="center" wrapText="1"/>
    </xf>
    <xf numFmtId="3" fontId="5" fillId="3" borderId="0" xfId="0" applyNumberFormat="1" applyFont="1" applyFill="1" applyAlignment="1">
      <alignment horizontal="center" vertical="center" wrapText="1"/>
    </xf>
    <xf numFmtId="3" fontId="5" fillId="3" borderId="0" xfId="0" applyNumberFormat="1" applyFont="1" applyFill="1" applyAlignment="1">
      <alignment horizontal="right" vertical="center" wrapText="1"/>
    </xf>
    <xf numFmtId="0" fontId="5" fillId="3" borderId="0" xfId="0" applyFont="1" applyFill="1" applyAlignment="1">
      <alignment horizontal="right" vertical="center" wrapText="1"/>
    </xf>
    <xf numFmtId="0" fontId="5" fillId="0" borderId="0" xfId="0" applyFont="1" applyAlignment="1">
      <alignment horizontal="center" vertical="center" wrapText="1"/>
    </xf>
    <xf numFmtId="0" fontId="21" fillId="0" borderId="0" xfId="0" applyFont="1" applyAlignment="1">
      <alignment horizontal="center" vertical="center" wrapText="1"/>
    </xf>
    <xf numFmtId="0" fontId="29" fillId="39" borderId="16" xfId="0" applyFont="1" applyFill="1" applyBorder="1" applyAlignment="1">
      <alignment horizontal="center" vertical="center" wrapText="1"/>
    </xf>
    <xf numFmtId="0" fontId="24" fillId="38" borderId="15" xfId="51" applyFont="1" applyFill="1" applyBorder="1" applyAlignment="1">
      <alignment horizontal="center" vertical="center"/>
    </xf>
    <xf numFmtId="0" fontId="24" fillId="38" borderId="14" xfId="51" applyFont="1" applyFill="1" applyBorder="1" applyAlignment="1">
      <alignment horizontal="center" vertical="center"/>
    </xf>
    <xf numFmtId="0" fontId="24" fillId="38" borderId="13" xfId="51" applyFont="1" applyFill="1" applyBorder="1" applyAlignment="1">
      <alignment horizontal="center" vertical="center"/>
    </xf>
    <xf numFmtId="165" fontId="2" fillId="0" borderId="15" xfId="0" applyNumberFormat="1" applyFont="1" applyBorder="1"/>
    <xf numFmtId="165" fontId="2" fillId="0" borderId="14" xfId="0" applyNumberFormat="1" applyFont="1" applyBorder="1"/>
    <xf numFmtId="0" fontId="2" fillId="0" borderId="14" xfId="0" applyFont="1" applyBorder="1"/>
    <xf numFmtId="0" fontId="2" fillId="0" borderId="13" xfId="0" applyFont="1" applyBorder="1" applyAlignment="1">
      <alignment horizontal="left"/>
    </xf>
    <xf numFmtId="0" fontId="29" fillId="40" borderId="18" xfId="0" applyFont="1" applyFill="1" applyBorder="1" applyAlignment="1">
      <alignment vertical="center" wrapText="1"/>
    </xf>
    <xf numFmtId="6" fontId="30" fillId="40" borderId="20" xfId="0" applyNumberFormat="1" applyFont="1" applyFill="1" applyBorder="1" applyAlignment="1">
      <alignment horizontal="center" vertical="center" wrapText="1"/>
    </xf>
    <xf numFmtId="0" fontId="29" fillId="0" borderId="19" xfId="0" applyFont="1" applyBorder="1" applyAlignment="1">
      <alignment vertical="center" wrapText="1"/>
    </xf>
    <xf numFmtId="6" fontId="30" fillId="0" borderId="20" xfId="0" applyNumberFormat="1" applyFont="1" applyBorder="1" applyAlignment="1">
      <alignment horizontal="center" vertical="center" wrapText="1"/>
    </xf>
    <xf numFmtId="0" fontId="29" fillId="40" borderId="21" xfId="0" applyFont="1" applyFill="1" applyBorder="1" applyAlignment="1">
      <alignment vertical="center" wrapText="1"/>
    </xf>
    <xf numFmtId="0" fontId="29" fillId="39" borderId="17" xfId="0" applyFont="1" applyFill="1" applyBorder="1" applyAlignment="1">
      <alignment horizontal="center" vertical="center" wrapText="1"/>
    </xf>
    <xf numFmtId="9" fontId="30" fillId="40" borderId="20" xfId="2" applyFont="1" applyFill="1" applyBorder="1" applyAlignment="1">
      <alignment horizontal="center" vertical="center" wrapText="1"/>
    </xf>
    <xf numFmtId="9" fontId="30" fillId="0" borderId="20" xfId="2" applyFont="1" applyBorder="1" applyAlignment="1">
      <alignment horizontal="center" vertical="center" wrapText="1"/>
    </xf>
    <xf numFmtId="44" fontId="0" fillId="0" borderId="0" xfId="1" applyFont="1"/>
    <xf numFmtId="44" fontId="0" fillId="0" borderId="1" xfId="1" applyFont="1" applyFill="1" applyBorder="1" applyAlignment="1">
      <alignment horizontal="center"/>
    </xf>
    <xf numFmtId="44" fontId="0" fillId="0" borderId="1" xfId="1" applyFont="1" applyBorder="1"/>
    <xf numFmtId="8" fontId="30" fillId="0" borderId="20"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right" vertical="center" wrapText="1"/>
    </xf>
    <xf numFmtId="0" fontId="24" fillId="38" borderId="22" xfId="51" applyFont="1" applyFill="1" applyBorder="1" applyAlignment="1">
      <alignment horizontal="center" vertical="center"/>
    </xf>
    <xf numFmtId="165" fontId="2" fillId="0" borderId="22" xfId="0" applyNumberFormat="1" applyFont="1" applyBorder="1"/>
    <xf numFmtId="165" fontId="2" fillId="0" borderId="13" xfId="0" applyNumberFormat="1" applyFont="1" applyBorder="1"/>
    <xf numFmtId="0" fontId="5" fillId="0" borderId="0" xfId="0" applyFont="1" applyFill="1" applyAlignment="1">
      <alignment horizontal="center" vertical="center" wrapText="1"/>
    </xf>
    <xf numFmtId="3" fontId="5" fillId="0" borderId="0" xfId="0" applyNumberFormat="1" applyFont="1" applyFill="1" applyAlignment="1">
      <alignment horizontal="center" vertical="center" wrapText="1"/>
    </xf>
    <xf numFmtId="3" fontId="5" fillId="0" borderId="0" xfId="0" applyNumberFormat="1" applyFont="1" applyFill="1" applyAlignment="1">
      <alignment horizontal="right" vertical="center" wrapText="1"/>
    </xf>
    <xf numFmtId="0" fontId="0" fillId="0" borderId="0" xfId="0" applyFill="1"/>
    <xf numFmtId="0" fontId="0" fillId="0" borderId="0" xfId="0"/>
    <xf numFmtId="0" fontId="0" fillId="0" borderId="1" xfId="0" applyBorder="1" applyAlignment="1"/>
    <xf numFmtId="17" fontId="0" fillId="0" borderId="1" xfId="0" applyNumberFormat="1" applyBorder="1"/>
    <xf numFmtId="0" fontId="0" fillId="0" borderId="1" xfId="0" applyBorder="1"/>
    <xf numFmtId="43" fontId="0" fillId="0" borderId="1" xfId="60" applyFont="1" applyBorder="1"/>
    <xf numFmtId="0" fontId="1" fillId="0" borderId="0" xfId="0" applyFont="1" applyAlignment="1">
      <alignment horizontal="center"/>
    </xf>
    <xf numFmtId="0" fontId="0" fillId="0" borderId="1" xfId="0" applyBorder="1" applyAlignment="1"/>
    <xf numFmtId="0" fontId="5" fillId="5" borderId="0" xfId="0" applyFont="1" applyFill="1" applyAlignment="1">
      <alignment vertical="center" wrapText="1"/>
    </xf>
    <xf numFmtId="0" fontId="5" fillId="6" borderId="0" xfId="0" applyFont="1" applyFill="1" applyAlignment="1">
      <alignment vertical="center" wrapText="1"/>
    </xf>
    <xf numFmtId="0" fontId="5" fillId="0" borderId="0" xfId="0" applyFont="1" applyAlignment="1">
      <alignment horizontal="center" vertical="center" wrapText="1"/>
    </xf>
    <xf numFmtId="0" fontId="4" fillId="2" borderId="0" xfId="0" applyFont="1" applyFill="1" applyAlignment="1">
      <alignment horizontal="center" vertical="center" wrapText="1"/>
    </xf>
    <xf numFmtId="0" fontId="5" fillId="3" borderId="0" xfId="0" applyFont="1" applyFill="1" applyAlignment="1">
      <alignment vertical="center" wrapText="1"/>
    </xf>
    <xf numFmtId="0" fontId="5" fillId="4" borderId="0" xfId="0" applyFont="1" applyFill="1" applyAlignment="1">
      <alignment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43" fontId="0" fillId="0" borderId="0" xfId="0" applyNumberFormat="1"/>
    <xf numFmtId="44" fontId="0" fillId="41" borderId="1" xfId="1" applyFont="1" applyFill="1" applyBorder="1"/>
  </cellXfs>
  <cellStyles count="61">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Cálculo" xfId="11" builtinId="22" customBuiltin="1"/>
    <cellStyle name="Celda de comprobación" xfId="13" builtinId="23" customBuiltin="1"/>
    <cellStyle name="Celda vinculada" xfId="12" builtinId="24" customBuiltin="1"/>
    <cellStyle name="Encabezado 1 2" xfId="42"/>
    <cellStyle name="Encabezado 4" xfId="6"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Euro" xfId="43"/>
    <cellStyle name="Hipervínculo 2" xfId="44"/>
    <cellStyle name="Hyperlink 2" xfId="45"/>
    <cellStyle name="Incorrecto" xfId="7" builtinId="27" customBuiltin="1"/>
    <cellStyle name="Millares" xfId="60" builtinId="3"/>
    <cellStyle name="Millares 2" xfId="46"/>
    <cellStyle name="Millares 2 2" xfId="47"/>
    <cellStyle name="Millares 3" xfId="48"/>
    <cellStyle name="Millares 3 2" xfId="49"/>
    <cellStyle name="Millares 4" xfId="50"/>
    <cellStyle name="Moneda" xfId="1" builtinId="4"/>
    <cellStyle name="Neutral" xfId="8" builtinId="28" customBuiltin="1"/>
    <cellStyle name="Normal" xfId="0" builtinId="0"/>
    <cellStyle name="Normal 2" xfId="51"/>
    <cellStyle name="Normal 3" xfId="52"/>
    <cellStyle name="Normal 3 2" xfId="53"/>
    <cellStyle name="Normal 3 3" xfId="54"/>
    <cellStyle name="Normal 4" xfId="55"/>
    <cellStyle name="Normal 5" xfId="56"/>
    <cellStyle name="Normal 6" xfId="57"/>
    <cellStyle name="Normal 6 2" xfId="58"/>
    <cellStyle name="Normal 7" xfId="59"/>
    <cellStyle name="Notas" xfId="15" builtinId="10" customBuiltin="1"/>
    <cellStyle name="Porcentaje" xfId="2" builtinId="5"/>
    <cellStyle name="Salida" xfId="10" builtinId="21" customBuiltin="1"/>
    <cellStyle name="Texto de advertencia" xfId="14" builtinId="11" customBuiltin="1"/>
    <cellStyle name="Texto explicativo" xfId="16" builtinId="53" customBuiltin="1"/>
    <cellStyle name="Título" xfId="3" builtinId="15" customBuiltin="1"/>
    <cellStyle name="Título 2" xfId="4" builtinId="17" customBuiltin="1"/>
    <cellStyle name="Título 3" xfId="5"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21</xdr:row>
      <xdr:rowOff>57150</xdr:rowOff>
    </xdr:from>
    <xdr:to>
      <xdr:col>8</xdr:col>
      <xdr:colOff>401299</xdr:colOff>
      <xdr:row>23</xdr:row>
      <xdr:rowOff>115100</xdr:rowOff>
    </xdr:to>
    <xdr:pic>
      <xdr:nvPicPr>
        <xdr:cNvPr id="2" name="Imagen 1"/>
        <xdr:cNvPicPr>
          <a:picLocks noChangeAspect="1"/>
        </xdr:cNvPicPr>
      </xdr:nvPicPr>
      <xdr:blipFill>
        <a:blip xmlns:r="http://schemas.openxmlformats.org/officeDocument/2006/relationships" r:embed="rId1"/>
        <a:stretch>
          <a:fillRect/>
        </a:stretch>
      </xdr:blipFill>
      <xdr:spPr>
        <a:xfrm>
          <a:off x="590550" y="4067175"/>
          <a:ext cx="5620999" cy="438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76200</xdr:colOff>
      <xdr:row>4</xdr:row>
      <xdr:rowOff>19050</xdr:rowOff>
    </xdr:from>
    <xdr:to>
      <xdr:col>19</xdr:col>
      <xdr:colOff>296157</xdr:colOff>
      <xdr:row>9</xdr:row>
      <xdr:rowOff>181177</xdr:rowOff>
    </xdr:to>
    <xdr:pic>
      <xdr:nvPicPr>
        <xdr:cNvPr id="2" name="1 Imagen"/>
        <xdr:cNvPicPr>
          <a:picLocks noChangeAspect="1"/>
        </xdr:cNvPicPr>
      </xdr:nvPicPr>
      <xdr:blipFill>
        <a:blip xmlns:r="http://schemas.openxmlformats.org/officeDocument/2006/relationships" r:embed="rId1"/>
        <a:stretch>
          <a:fillRect/>
        </a:stretch>
      </xdr:blipFill>
      <xdr:spPr>
        <a:xfrm>
          <a:off x="8458200" y="0"/>
          <a:ext cx="6315957" cy="1448002"/>
        </a:xfrm>
        <a:prstGeom prst="rect">
          <a:avLst/>
        </a:prstGeom>
      </xdr:spPr>
    </xdr:pic>
    <xdr:clientData/>
  </xdr:twoCellAnchor>
  <xdr:twoCellAnchor editAs="oneCell">
    <xdr:from>
      <xdr:col>10</xdr:col>
      <xdr:colOff>723900</xdr:colOff>
      <xdr:row>22</xdr:row>
      <xdr:rowOff>28575</xdr:rowOff>
    </xdr:from>
    <xdr:to>
      <xdr:col>19</xdr:col>
      <xdr:colOff>239015</xdr:colOff>
      <xdr:row>28</xdr:row>
      <xdr:rowOff>95481</xdr:rowOff>
    </xdr:to>
    <xdr:pic>
      <xdr:nvPicPr>
        <xdr:cNvPr id="3" name="2 Imagen"/>
        <xdr:cNvPicPr>
          <a:picLocks noChangeAspect="1"/>
        </xdr:cNvPicPr>
      </xdr:nvPicPr>
      <xdr:blipFill>
        <a:blip xmlns:r="http://schemas.openxmlformats.org/officeDocument/2006/relationships" r:embed="rId2"/>
        <a:stretch>
          <a:fillRect/>
        </a:stretch>
      </xdr:blipFill>
      <xdr:spPr>
        <a:xfrm>
          <a:off x="8343900" y="4991100"/>
          <a:ext cx="6373115" cy="1657581"/>
        </a:xfrm>
        <a:prstGeom prst="rect">
          <a:avLst/>
        </a:prstGeom>
      </xdr:spPr>
    </xdr:pic>
    <xdr:clientData/>
  </xdr:twoCellAnchor>
  <xdr:twoCellAnchor editAs="oneCell">
    <xdr:from>
      <xdr:col>11</xdr:col>
      <xdr:colOff>514350</xdr:colOff>
      <xdr:row>40</xdr:row>
      <xdr:rowOff>57150</xdr:rowOff>
    </xdr:from>
    <xdr:to>
      <xdr:col>19</xdr:col>
      <xdr:colOff>629517</xdr:colOff>
      <xdr:row>46</xdr:row>
      <xdr:rowOff>85931</xdr:rowOff>
    </xdr:to>
    <xdr:pic>
      <xdr:nvPicPr>
        <xdr:cNvPr id="4" name="3 Imagen"/>
        <xdr:cNvPicPr>
          <a:picLocks noChangeAspect="1"/>
        </xdr:cNvPicPr>
      </xdr:nvPicPr>
      <xdr:blipFill>
        <a:blip xmlns:r="http://schemas.openxmlformats.org/officeDocument/2006/relationships" r:embed="rId3"/>
        <a:stretch>
          <a:fillRect/>
        </a:stretch>
      </xdr:blipFill>
      <xdr:spPr>
        <a:xfrm>
          <a:off x="8896350" y="9324975"/>
          <a:ext cx="6211167" cy="1476581"/>
        </a:xfrm>
        <a:prstGeom prst="rect">
          <a:avLst/>
        </a:prstGeom>
      </xdr:spPr>
    </xdr:pic>
    <xdr:clientData/>
  </xdr:twoCellAnchor>
  <xdr:twoCellAnchor editAs="oneCell">
    <xdr:from>
      <xdr:col>11</xdr:col>
      <xdr:colOff>361950</xdr:colOff>
      <xdr:row>34</xdr:row>
      <xdr:rowOff>161925</xdr:rowOff>
    </xdr:from>
    <xdr:to>
      <xdr:col>19</xdr:col>
      <xdr:colOff>486644</xdr:colOff>
      <xdr:row>40</xdr:row>
      <xdr:rowOff>19236</xdr:rowOff>
    </xdr:to>
    <xdr:pic>
      <xdr:nvPicPr>
        <xdr:cNvPr id="5" name="4 Imagen"/>
        <xdr:cNvPicPr>
          <a:picLocks noChangeAspect="1"/>
        </xdr:cNvPicPr>
      </xdr:nvPicPr>
      <xdr:blipFill>
        <a:blip xmlns:r="http://schemas.openxmlformats.org/officeDocument/2006/relationships" r:embed="rId4"/>
        <a:stretch>
          <a:fillRect/>
        </a:stretch>
      </xdr:blipFill>
      <xdr:spPr>
        <a:xfrm>
          <a:off x="8743950" y="7953375"/>
          <a:ext cx="6220694" cy="1333686"/>
        </a:xfrm>
        <a:prstGeom prst="rect">
          <a:avLst/>
        </a:prstGeom>
      </xdr:spPr>
    </xdr:pic>
    <xdr:clientData/>
  </xdr:twoCellAnchor>
  <xdr:twoCellAnchor editAs="oneCell">
    <xdr:from>
      <xdr:col>11</xdr:col>
      <xdr:colOff>219075</xdr:colOff>
      <xdr:row>27</xdr:row>
      <xdr:rowOff>371475</xdr:rowOff>
    </xdr:from>
    <xdr:to>
      <xdr:col>19</xdr:col>
      <xdr:colOff>305663</xdr:colOff>
      <xdr:row>34</xdr:row>
      <xdr:rowOff>95440</xdr:rowOff>
    </xdr:to>
    <xdr:pic>
      <xdr:nvPicPr>
        <xdr:cNvPr id="6" name="5 Imagen"/>
        <xdr:cNvPicPr>
          <a:picLocks noChangeAspect="1"/>
        </xdr:cNvPicPr>
      </xdr:nvPicPr>
      <xdr:blipFill>
        <a:blip xmlns:r="http://schemas.openxmlformats.org/officeDocument/2006/relationships" r:embed="rId5"/>
        <a:stretch>
          <a:fillRect/>
        </a:stretch>
      </xdr:blipFill>
      <xdr:spPr>
        <a:xfrm>
          <a:off x="8601075" y="6524625"/>
          <a:ext cx="6182588" cy="1362265"/>
        </a:xfrm>
        <a:prstGeom prst="rect">
          <a:avLst/>
        </a:prstGeom>
      </xdr:spPr>
    </xdr:pic>
    <xdr:clientData/>
  </xdr:twoCellAnchor>
  <xdr:twoCellAnchor editAs="oneCell">
    <xdr:from>
      <xdr:col>11</xdr:col>
      <xdr:colOff>66675</xdr:colOff>
      <xdr:row>14</xdr:row>
      <xdr:rowOff>152400</xdr:rowOff>
    </xdr:from>
    <xdr:to>
      <xdr:col>19</xdr:col>
      <xdr:colOff>239000</xdr:colOff>
      <xdr:row>21</xdr:row>
      <xdr:rowOff>190692</xdr:rowOff>
    </xdr:to>
    <xdr:pic>
      <xdr:nvPicPr>
        <xdr:cNvPr id="7" name="6 Imagen"/>
        <xdr:cNvPicPr>
          <a:picLocks noChangeAspect="1"/>
        </xdr:cNvPicPr>
      </xdr:nvPicPr>
      <xdr:blipFill>
        <a:blip xmlns:r="http://schemas.openxmlformats.org/officeDocument/2006/relationships" r:embed="rId6"/>
        <a:stretch>
          <a:fillRect/>
        </a:stretch>
      </xdr:blipFill>
      <xdr:spPr>
        <a:xfrm>
          <a:off x="8448675" y="3495675"/>
          <a:ext cx="6268325" cy="1371792"/>
        </a:xfrm>
        <a:prstGeom prst="rect">
          <a:avLst/>
        </a:prstGeom>
      </xdr:spPr>
    </xdr:pic>
    <xdr:clientData/>
  </xdr:twoCellAnchor>
  <xdr:twoCellAnchor editAs="oneCell">
    <xdr:from>
      <xdr:col>11</xdr:col>
      <xdr:colOff>85725</xdr:colOff>
      <xdr:row>9</xdr:row>
      <xdr:rowOff>76200</xdr:rowOff>
    </xdr:from>
    <xdr:to>
      <xdr:col>19</xdr:col>
      <xdr:colOff>238998</xdr:colOff>
      <xdr:row>14</xdr:row>
      <xdr:rowOff>181165</xdr:rowOff>
    </xdr:to>
    <xdr:pic>
      <xdr:nvPicPr>
        <xdr:cNvPr id="8" name="7 Imagen"/>
        <xdr:cNvPicPr>
          <a:picLocks noChangeAspect="1"/>
        </xdr:cNvPicPr>
      </xdr:nvPicPr>
      <xdr:blipFill>
        <a:blip xmlns:r="http://schemas.openxmlformats.org/officeDocument/2006/relationships" r:embed="rId7"/>
        <a:stretch>
          <a:fillRect/>
        </a:stretch>
      </xdr:blipFill>
      <xdr:spPr>
        <a:xfrm>
          <a:off x="8467725" y="0"/>
          <a:ext cx="6249273" cy="13622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E19" sqref="E19"/>
    </sheetView>
  </sheetViews>
  <sheetFormatPr baseColWidth="10" defaultRowHeight="15" x14ac:dyDescent="0.25"/>
  <cols>
    <col min="1" max="1" width="44.42578125" customWidth="1"/>
    <col min="2" max="2" width="18.28515625" customWidth="1"/>
    <col min="4" max="4" width="17.28515625" customWidth="1"/>
  </cols>
  <sheetData>
    <row r="1" spans="1:4" ht="29.25" thickBot="1" x14ac:dyDescent="0.3">
      <c r="A1" s="15" t="s">
        <v>59</v>
      </c>
      <c r="B1" s="28" t="s">
        <v>64</v>
      </c>
      <c r="C1" s="28" t="s">
        <v>63</v>
      </c>
      <c r="D1" s="28" t="s">
        <v>78</v>
      </c>
    </row>
    <row r="2" spans="1:4" ht="16.5" thickTop="1" thickBot="1" x14ac:dyDescent="0.3">
      <c r="A2" s="23" t="s">
        <v>60</v>
      </c>
      <c r="B2" s="24">
        <v>78105</v>
      </c>
      <c r="C2" s="29">
        <v>0.23</v>
      </c>
      <c r="D2" s="24">
        <f>+B2*C2+B2</f>
        <v>96069.15</v>
      </c>
    </row>
    <row r="3" spans="1:4" ht="29.25" thickBot="1" x14ac:dyDescent="0.3">
      <c r="A3" s="25" t="s">
        <v>61</v>
      </c>
      <c r="B3" s="26">
        <v>267017.5</v>
      </c>
      <c r="C3" s="30">
        <v>0.23</v>
      </c>
      <c r="D3" s="34">
        <f>+B3*C3+B3</f>
        <v>328431.52500000002</v>
      </c>
    </row>
    <row r="4" spans="1:4" ht="43.5" thickBot="1" x14ac:dyDescent="0.3">
      <c r="A4" s="27" t="s">
        <v>62</v>
      </c>
      <c r="B4" s="24">
        <v>33337.5</v>
      </c>
      <c r="C4" s="29">
        <v>0.23</v>
      </c>
      <c r="D4" s="24">
        <f>+B4*C4+B4</f>
        <v>41005.125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tabSelected="1" workbookViewId="0">
      <selection activeCell="L36" sqref="L36"/>
    </sheetView>
  </sheetViews>
  <sheetFormatPr baseColWidth="10" defaultRowHeight="15" x14ac:dyDescent="0.25"/>
  <cols>
    <col min="2" max="2" width="12" bestFit="1" customWidth="1"/>
    <col min="3" max="3" width="6.42578125" style="44" hidden="1" customWidth="1"/>
    <col min="8" max="8" width="18" bestFit="1" customWidth="1"/>
  </cols>
  <sheetData>
    <row r="1" spans="1:12" ht="15.75" x14ac:dyDescent="0.25">
      <c r="A1" s="49" t="s">
        <v>0</v>
      </c>
      <c r="B1" s="49"/>
      <c r="C1" s="49"/>
      <c r="D1" s="49"/>
      <c r="E1" s="49"/>
      <c r="F1" s="49"/>
      <c r="G1" s="49"/>
      <c r="H1" s="49"/>
      <c r="I1" s="49"/>
    </row>
    <row r="2" spans="1:12" x14ac:dyDescent="0.25">
      <c r="A2" s="44"/>
      <c r="B2" s="44"/>
      <c r="D2" s="44"/>
      <c r="E2" s="44"/>
      <c r="F2" s="44"/>
      <c r="G2" s="44"/>
      <c r="H2" s="31"/>
      <c r="I2" s="44"/>
    </row>
    <row r="3" spans="1:12" x14ac:dyDescent="0.25">
      <c r="A3" s="50" t="s">
        <v>2</v>
      </c>
      <c r="B3" s="50"/>
      <c r="C3" s="50"/>
      <c r="D3" s="50"/>
      <c r="E3" s="2">
        <v>0.6</v>
      </c>
      <c r="F3" s="44"/>
      <c r="G3" s="44"/>
      <c r="H3" s="31"/>
      <c r="I3" s="44"/>
    </row>
    <row r="4" spans="1:12" x14ac:dyDescent="0.25">
      <c r="A4" s="45" t="s">
        <v>3</v>
      </c>
      <c r="B4" s="45"/>
      <c r="C4" s="45"/>
      <c r="D4" s="45"/>
      <c r="E4" s="2">
        <v>0.2</v>
      </c>
      <c r="F4" s="44"/>
      <c r="G4" s="44"/>
      <c r="H4" s="31"/>
      <c r="I4" s="44"/>
    </row>
    <row r="5" spans="1:12" x14ac:dyDescent="0.25">
      <c r="A5" s="50" t="s">
        <v>4</v>
      </c>
      <c r="B5" s="50"/>
      <c r="C5" s="50"/>
      <c r="D5" s="50"/>
      <c r="E5" s="2">
        <v>0.15</v>
      </c>
      <c r="F5" s="44"/>
      <c r="G5" s="44"/>
      <c r="H5" s="31"/>
      <c r="I5" s="44"/>
    </row>
    <row r="6" spans="1:12" x14ac:dyDescent="0.25">
      <c r="A6" s="50" t="s">
        <v>5</v>
      </c>
      <c r="B6" s="50"/>
      <c r="C6" s="50"/>
      <c r="D6" s="50"/>
      <c r="E6" s="2">
        <v>0.05</v>
      </c>
      <c r="F6" s="44"/>
      <c r="G6" s="44"/>
      <c r="H6" s="31"/>
      <c r="I6" s="44"/>
    </row>
    <row r="7" spans="1:12" x14ac:dyDescent="0.25">
      <c r="A7" s="44"/>
      <c r="B7" s="44"/>
      <c r="D7" s="44"/>
      <c r="E7" s="44"/>
      <c r="F7" s="44"/>
      <c r="G7" s="44"/>
      <c r="H7" s="31"/>
      <c r="I7" s="44"/>
    </row>
    <row r="8" spans="1:12" x14ac:dyDescent="0.25">
      <c r="A8" s="1" t="s">
        <v>6</v>
      </c>
      <c r="B8" s="1" t="s">
        <v>1</v>
      </c>
      <c r="C8" s="1"/>
      <c r="D8" s="1" t="s">
        <v>7</v>
      </c>
      <c r="E8" s="1" t="s">
        <v>8</v>
      </c>
      <c r="F8" s="1" t="s">
        <v>9</v>
      </c>
      <c r="G8" s="1" t="s">
        <v>10</v>
      </c>
      <c r="H8" s="32" t="s">
        <v>11</v>
      </c>
      <c r="I8" s="44"/>
    </row>
    <row r="9" spans="1:12" x14ac:dyDescent="0.25">
      <c r="A9" s="46">
        <v>44562</v>
      </c>
      <c r="B9" s="33">
        <v>28304.18</v>
      </c>
      <c r="C9" s="33"/>
      <c r="D9" s="33">
        <v>105.12</v>
      </c>
      <c r="E9" s="33">
        <v>66.054000000000002</v>
      </c>
      <c r="F9" s="47">
        <v>934.3</v>
      </c>
      <c r="G9" s="48">
        <v>1</v>
      </c>
      <c r="H9" s="33">
        <v>210250</v>
      </c>
    </row>
    <row r="10" spans="1:12" x14ac:dyDescent="0.25">
      <c r="A10" s="46">
        <v>44593</v>
      </c>
      <c r="B10" s="33">
        <v>32548.391791000002</v>
      </c>
      <c r="C10" s="2">
        <f>B10/B9-1</f>
        <v>0.14995000000000003</v>
      </c>
      <c r="D10" s="33">
        <v>112.5</v>
      </c>
      <c r="E10" s="33">
        <v>89.98</v>
      </c>
      <c r="F10" s="47">
        <v>978.6</v>
      </c>
      <c r="G10" s="48">
        <f>B10/$B$9*$E$3+D10/$D$9*$E$4+E10/$E$9*$E$5+F10/$F$9*$E$6</f>
        <v>1.1607146733502705</v>
      </c>
      <c r="H10" s="33">
        <f>$H$9*G10</f>
        <v>244040.26007189436</v>
      </c>
    </row>
    <row r="11" spans="1:12" x14ac:dyDescent="0.25">
      <c r="A11" s="46">
        <v>44621</v>
      </c>
      <c r="B11" s="33">
        <v>32548.391791000002</v>
      </c>
      <c r="C11" s="2">
        <f t="shared" ref="C11:C15" si="0">B11/B10-1</f>
        <v>0</v>
      </c>
      <c r="D11" s="33">
        <v>116</v>
      </c>
      <c r="E11" s="33">
        <v>98.798000000000002</v>
      </c>
      <c r="F11" s="47">
        <v>1040.5</v>
      </c>
      <c r="G11" s="48">
        <f t="shared" ref="G11:G16" si="1">B11/$B$9*$E$3+D11/$D$9*$E$4+E11/$E$9*$E$5+F11/$F$9*$E$6</f>
        <v>1.190710895534683</v>
      </c>
      <c r="H11" s="33">
        <f t="shared" ref="H11:H16" si="2">$H$9*G11</f>
        <v>250346.9657861671</v>
      </c>
    </row>
    <row r="12" spans="1:12" x14ac:dyDescent="0.25">
      <c r="A12" s="46">
        <v>44652</v>
      </c>
      <c r="B12" s="33">
        <v>35685.910000000003</v>
      </c>
      <c r="C12" s="2">
        <f t="shared" si="0"/>
        <v>9.6395491032142511E-2</v>
      </c>
      <c r="D12" s="33">
        <v>115.31</v>
      </c>
      <c r="E12" s="33">
        <v>103.834</v>
      </c>
      <c r="F12" s="47">
        <v>1102</v>
      </c>
      <c r="G12" s="48">
        <f t="shared" si="1"/>
        <v>1.2706354389112062</v>
      </c>
      <c r="H12" s="33">
        <f t="shared" si="2"/>
        <v>267151.10103108111</v>
      </c>
    </row>
    <row r="13" spans="1:12" x14ac:dyDescent="0.25">
      <c r="A13" s="46">
        <v>44682</v>
      </c>
      <c r="B13" s="33">
        <v>39254.501000000004</v>
      </c>
      <c r="C13" s="2">
        <f t="shared" si="0"/>
        <v>0.10000000000000009</v>
      </c>
      <c r="D13" s="33">
        <v>125.25</v>
      </c>
      <c r="E13" s="33">
        <v>115.047</v>
      </c>
      <c r="F13" s="47">
        <v>1158.9000000000001</v>
      </c>
      <c r="G13" s="48">
        <f t="shared" si="1"/>
        <v>1.3937034763530576</v>
      </c>
      <c r="H13" s="33">
        <f t="shared" si="2"/>
        <v>293026.15590323036</v>
      </c>
    </row>
    <row r="14" spans="1:12" x14ac:dyDescent="0.25">
      <c r="A14" s="46">
        <v>44713</v>
      </c>
      <c r="B14" s="33">
        <v>43572.496110000007</v>
      </c>
      <c r="C14" s="2">
        <f t="shared" si="0"/>
        <v>0.1100000000000001</v>
      </c>
      <c r="D14" s="33">
        <v>130</v>
      </c>
      <c r="E14" s="33">
        <v>127.48</v>
      </c>
      <c r="F14" s="47">
        <v>1214.8</v>
      </c>
      <c r="G14" s="48">
        <f t="shared" si="1"/>
        <v>1.5255001090380682</v>
      </c>
      <c r="H14" s="33">
        <f>$H$9*G14</f>
        <v>320736.39792525384</v>
      </c>
    </row>
    <row r="15" spans="1:12" x14ac:dyDescent="0.25">
      <c r="A15" s="46">
        <v>44743</v>
      </c>
      <c r="B15" s="33">
        <v>43572.496110000007</v>
      </c>
      <c r="C15" s="2">
        <f t="shared" si="0"/>
        <v>0</v>
      </c>
      <c r="D15" s="33">
        <v>137.25</v>
      </c>
      <c r="E15" s="33">
        <v>138.13</v>
      </c>
      <c r="F15" s="47">
        <v>1300.8</v>
      </c>
      <c r="G15" s="48">
        <f t="shared" si="1"/>
        <v>1.5680810025867964</v>
      </c>
      <c r="H15" s="65">
        <f t="shared" si="2"/>
        <v>329689.03079387394</v>
      </c>
      <c r="L15" s="64"/>
    </row>
    <row r="16" spans="1:12" x14ac:dyDescent="0.25">
      <c r="A16" s="46">
        <v>44774</v>
      </c>
      <c r="B16" s="47"/>
      <c r="C16" s="47"/>
      <c r="D16" s="47"/>
      <c r="E16" s="47"/>
      <c r="F16" s="47"/>
      <c r="G16" s="47">
        <f t="shared" si="1"/>
        <v>0</v>
      </c>
      <c r="H16" s="47">
        <f t="shared" si="2"/>
        <v>0</v>
      </c>
    </row>
    <row r="20" spans="1:1" x14ac:dyDescent="0.25">
      <c r="A20" t="s">
        <v>12</v>
      </c>
    </row>
    <row r="21" spans="1:1" x14ac:dyDescent="0.25">
      <c r="A21" t="s">
        <v>79</v>
      </c>
    </row>
    <row r="25" spans="1:1" x14ac:dyDescent="0.25">
      <c r="A25" t="s">
        <v>80</v>
      </c>
    </row>
    <row r="26" spans="1:1" x14ac:dyDescent="0.25">
      <c r="A26" t="s">
        <v>81</v>
      </c>
    </row>
    <row r="27" spans="1:1" x14ac:dyDescent="0.25">
      <c r="A27" t="s">
        <v>13</v>
      </c>
    </row>
    <row r="28" spans="1:1" x14ac:dyDescent="0.25">
      <c r="A28" t="s">
        <v>82</v>
      </c>
    </row>
    <row r="29" spans="1:1" x14ac:dyDescent="0.25">
      <c r="A29" t="s">
        <v>14</v>
      </c>
    </row>
    <row r="30" spans="1:1" x14ac:dyDescent="0.25">
      <c r="A30" t="s">
        <v>15</v>
      </c>
    </row>
    <row r="31" spans="1:1" x14ac:dyDescent="0.25">
      <c r="A31" t="s">
        <v>16</v>
      </c>
    </row>
  </sheetData>
  <mergeCells count="4">
    <mergeCell ref="A1:I1"/>
    <mergeCell ref="A3:D3"/>
    <mergeCell ref="A5:D5"/>
    <mergeCell ref="A6:D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2"/>
  <sheetViews>
    <sheetView topLeftCell="A91" workbookViewId="0">
      <selection activeCell="A76" sqref="A76:I88"/>
    </sheetView>
  </sheetViews>
  <sheetFormatPr baseColWidth="10" defaultRowHeight="15" x14ac:dyDescent="0.25"/>
  <sheetData>
    <row r="1" spans="1:20" ht="15.75" thickBot="1" x14ac:dyDescent="0.3">
      <c r="A1" s="40"/>
      <c r="B1" s="40"/>
      <c r="C1" s="40"/>
      <c r="D1" s="40"/>
      <c r="E1" s="40"/>
      <c r="F1" s="41"/>
      <c r="G1" s="42"/>
      <c r="H1" s="36"/>
      <c r="I1" s="40"/>
      <c r="J1" s="43"/>
    </row>
    <row r="2" spans="1:20" ht="15.75" thickBot="1" x14ac:dyDescent="0.3">
      <c r="A2" s="54" t="s">
        <v>17</v>
      </c>
      <c r="B2" s="54"/>
      <c r="C2" s="54"/>
      <c r="L2" s="62" t="s">
        <v>51</v>
      </c>
      <c r="M2" s="60" t="s">
        <v>52</v>
      </c>
      <c r="N2" s="57">
        <v>2022</v>
      </c>
      <c r="O2" s="58"/>
      <c r="P2" s="58"/>
      <c r="Q2" s="58"/>
      <c r="R2" s="58"/>
      <c r="S2" s="58"/>
      <c r="T2" s="59"/>
    </row>
    <row r="3" spans="1:20" ht="15.75" thickBot="1" x14ac:dyDescent="0.3">
      <c r="A3" s="3" t="s">
        <v>18</v>
      </c>
      <c r="B3" s="55" t="s">
        <v>48</v>
      </c>
      <c r="C3" s="55"/>
      <c r="L3" s="63"/>
      <c r="M3" s="61"/>
      <c r="N3" s="18" t="s">
        <v>55</v>
      </c>
      <c r="O3" s="37" t="s">
        <v>56</v>
      </c>
      <c r="P3" s="17" t="s">
        <v>57</v>
      </c>
      <c r="Q3" s="37" t="s">
        <v>58</v>
      </c>
      <c r="R3" s="18" t="s">
        <v>67</v>
      </c>
      <c r="S3" s="37" t="s">
        <v>68</v>
      </c>
      <c r="T3" s="16" t="s">
        <v>69</v>
      </c>
    </row>
    <row r="4" spans="1:20" ht="15.75" thickBot="1" x14ac:dyDescent="0.3">
      <c r="A4" s="4" t="s">
        <v>20</v>
      </c>
      <c r="B4" s="56" t="s">
        <v>21</v>
      </c>
      <c r="C4" s="56"/>
      <c r="L4" s="22" t="s">
        <v>53</v>
      </c>
      <c r="M4" s="21" t="s">
        <v>54</v>
      </c>
      <c r="N4" s="20">
        <v>934.33619002336945</v>
      </c>
      <c r="O4" s="38">
        <v>978.60325697028588</v>
      </c>
      <c r="P4" s="20">
        <v>1040.5419938330967</v>
      </c>
      <c r="Q4" s="38">
        <v>1101.9533166314045</v>
      </c>
      <c r="R4" s="39">
        <v>1158.9222798841117</v>
      </c>
      <c r="S4" s="38">
        <v>1214.824148470205</v>
      </c>
      <c r="T4" s="19">
        <v>1300.837282675061</v>
      </c>
    </row>
    <row r="5" spans="1:20" x14ac:dyDescent="0.25">
      <c r="A5" s="5" t="s">
        <v>22</v>
      </c>
      <c r="B5" s="51" t="s">
        <v>23</v>
      </c>
      <c r="C5" s="51"/>
    </row>
    <row r="6" spans="1:20" x14ac:dyDescent="0.25">
      <c r="A6" s="5" t="s">
        <v>24</v>
      </c>
      <c r="B6" s="51" t="s">
        <v>25</v>
      </c>
      <c r="C6" s="51"/>
    </row>
    <row r="7" spans="1:20" ht="22.5" x14ac:dyDescent="0.25">
      <c r="A7" s="6" t="s">
        <v>26</v>
      </c>
      <c r="B7" s="52" t="s">
        <v>27</v>
      </c>
      <c r="C7" s="52"/>
    </row>
    <row r="8" spans="1:20" x14ac:dyDescent="0.25">
      <c r="A8" s="5" t="s">
        <v>28</v>
      </c>
      <c r="B8" s="51" t="s">
        <v>25</v>
      </c>
      <c r="C8" s="51"/>
    </row>
    <row r="9" spans="1:20" ht="33.75" x14ac:dyDescent="0.25">
      <c r="A9" s="6" t="s">
        <v>30</v>
      </c>
      <c r="B9" s="52" t="s">
        <v>25</v>
      </c>
      <c r="C9" s="52"/>
    </row>
    <row r="10" spans="1:20" x14ac:dyDescent="0.25">
      <c r="A10" s="5" t="s">
        <v>31</v>
      </c>
      <c r="B10" s="51" t="s">
        <v>32</v>
      </c>
      <c r="C10" s="51"/>
    </row>
    <row r="12" spans="1:20" x14ac:dyDescent="0.25">
      <c r="A12" s="53" t="s">
        <v>33</v>
      </c>
      <c r="B12" s="53"/>
      <c r="C12" s="13"/>
      <c r="D12" s="13"/>
      <c r="E12" s="14" t="s">
        <v>34</v>
      </c>
      <c r="F12" s="53"/>
      <c r="G12" s="53"/>
    </row>
    <row r="13" spans="1:20" ht="31.5" x14ac:dyDescent="0.25">
      <c r="A13" s="8" t="s">
        <v>35</v>
      </c>
      <c r="B13" s="8" t="s">
        <v>36</v>
      </c>
      <c r="C13" s="8" t="s">
        <v>37</v>
      </c>
      <c r="D13" s="8" t="s">
        <v>38</v>
      </c>
      <c r="E13" s="8" t="s">
        <v>39</v>
      </c>
      <c r="F13" s="8" t="s">
        <v>40</v>
      </c>
      <c r="G13" s="8" t="s">
        <v>41</v>
      </c>
      <c r="H13" s="8" t="s">
        <v>42</v>
      </c>
      <c r="I13" s="8" t="s">
        <v>43</v>
      </c>
    </row>
    <row r="14" spans="1:20" ht="22.5" x14ac:dyDescent="0.25">
      <c r="A14" s="9" t="s">
        <v>23</v>
      </c>
      <c r="B14" s="9" t="s">
        <v>49</v>
      </c>
      <c r="C14" s="9" t="s">
        <v>44</v>
      </c>
      <c r="D14" s="9" t="s">
        <v>45</v>
      </c>
      <c r="E14" s="9" t="s">
        <v>32</v>
      </c>
      <c r="F14" s="10">
        <v>66054</v>
      </c>
      <c r="G14" s="11">
        <v>86584</v>
      </c>
      <c r="H14" s="12" t="s">
        <v>50</v>
      </c>
      <c r="I14" s="9" t="s">
        <v>47</v>
      </c>
    </row>
    <row r="17" spans="1:10" x14ac:dyDescent="0.25">
      <c r="A17" s="54" t="s">
        <v>17</v>
      </c>
      <c r="B17" s="54"/>
      <c r="C17" s="54"/>
    </row>
    <row r="18" spans="1:10" x14ac:dyDescent="0.25">
      <c r="A18" s="3" t="s">
        <v>18</v>
      </c>
      <c r="B18" s="55" t="s">
        <v>70</v>
      </c>
      <c r="C18" s="55"/>
    </row>
    <row r="19" spans="1:10" x14ac:dyDescent="0.25">
      <c r="A19" s="4" t="s">
        <v>20</v>
      </c>
      <c r="B19" s="56" t="s">
        <v>21</v>
      </c>
      <c r="C19" s="56"/>
    </row>
    <row r="20" spans="1:10" x14ac:dyDescent="0.25">
      <c r="A20" s="5" t="s">
        <v>22</v>
      </c>
      <c r="B20" s="51" t="s">
        <v>23</v>
      </c>
      <c r="C20" s="51"/>
    </row>
    <row r="21" spans="1:10" x14ac:dyDescent="0.25">
      <c r="A21" s="5" t="s">
        <v>24</v>
      </c>
      <c r="B21" s="51" t="s">
        <v>25</v>
      </c>
      <c r="C21" s="51"/>
    </row>
    <row r="22" spans="1:10" ht="22.5" x14ac:dyDescent="0.25">
      <c r="A22" s="6" t="s">
        <v>26</v>
      </c>
      <c r="B22" s="52" t="s">
        <v>27</v>
      </c>
      <c r="C22" s="52"/>
    </row>
    <row r="23" spans="1:10" x14ac:dyDescent="0.25">
      <c r="A23" s="5" t="s">
        <v>28</v>
      </c>
      <c r="B23" s="51" t="s">
        <v>29</v>
      </c>
      <c r="C23" s="51"/>
    </row>
    <row r="24" spans="1:10" ht="33.75" x14ac:dyDescent="0.25">
      <c r="A24" s="6" t="s">
        <v>30</v>
      </c>
      <c r="B24" s="52" t="s">
        <v>25</v>
      </c>
      <c r="C24" s="52"/>
    </row>
    <row r="25" spans="1:10" x14ac:dyDescent="0.25">
      <c r="A25" s="5" t="s">
        <v>31</v>
      </c>
      <c r="B25" s="51" t="s">
        <v>32</v>
      </c>
      <c r="C25" s="51"/>
    </row>
    <row r="27" spans="1:10" x14ac:dyDescent="0.25">
      <c r="A27" s="53" t="s">
        <v>33</v>
      </c>
      <c r="B27" s="53"/>
      <c r="C27" s="35"/>
      <c r="D27" s="35"/>
      <c r="E27" s="35" t="s">
        <v>34</v>
      </c>
      <c r="F27" s="53"/>
      <c r="G27" s="53"/>
    </row>
    <row r="28" spans="1:10" ht="31.5" x14ac:dyDescent="0.25">
      <c r="A28" s="8" t="s">
        <v>35</v>
      </c>
      <c r="B28" s="8" t="s">
        <v>36</v>
      </c>
      <c r="C28" s="8" t="s">
        <v>37</v>
      </c>
      <c r="D28" s="8" t="s">
        <v>38</v>
      </c>
      <c r="E28" s="8" t="s">
        <v>39</v>
      </c>
      <c r="F28" s="8" t="s">
        <v>40</v>
      </c>
      <c r="G28" s="8" t="s">
        <v>41</v>
      </c>
      <c r="H28" s="8" t="s">
        <v>42</v>
      </c>
      <c r="I28" s="8" t="s">
        <v>43</v>
      </c>
    </row>
    <row r="29" spans="1:10" ht="22.5" x14ac:dyDescent="0.25">
      <c r="A29" s="9" t="s">
        <v>23</v>
      </c>
      <c r="B29" s="9" t="s">
        <v>29</v>
      </c>
      <c r="C29" s="9" t="s">
        <v>44</v>
      </c>
      <c r="D29" s="9" t="s">
        <v>45</v>
      </c>
      <c r="E29" s="9" t="s">
        <v>32</v>
      </c>
      <c r="F29" s="10">
        <v>89984</v>
      </c>
      <c r="G29" s="11">
        <v>115541</v>
      </c>
      <c r="H29" s="12" t="s">
        <v>71</v>
      </c>
      <c r="I29" s="9" t="s">
        <v>47</v>
      </c>
    </row>
    <row r="31" spans="1:10" s="43" customFormat="1" x14ac:dyDescent="0.25">
      <c r="A31"/>
      <c r="B31"/>
      <c r="C31"/>
      <c r="D31"/>
      <c r="E31"/>
      <c r="F31"/>
      <c r="G31"/>
      <c r="H31"/>
      <c r="I31"/>
      <c r="J31"/>
    </row>
    <row r="32" spans="1:10" x14ac:dyDescent="0.25">
      <c r="A32" s="54" t="s">
        <v>17</v>
      </c>
      <c r="B32" s="54"/>
      <c r="C32" s="54"/>
    </row>
    <row r="33" spans="1:9" x14ac:dyDescent="0.25">
      <c r="A33" s="3" t="s">
        <v>18</v>
      </c>
      <c r="B33" s="55" t="s">
        <v>72</v>
      </c>
      <c r="C33" s="55"/>
    </row>
    <row r="34" spans="1:9" x14ac:dyDescent="0.25">
      <c r="A34" s="4" t="s">
        <v>20</v>
      </c>
      <c r="B34" s="56" t="s">
        <v>21</v>
      </c>
      <c r="C34" s="56"/>
    </row>
    <row r="35" spans="1:9" x14ac:dyDescent="0.25">
      <c r="A35" s="5" t="s">
        <v>22</v>
      </c>
      <c r="B35" s="51" t="s">
        <v>23</v>
      </c>
      <c r="C35" s="51"/>
    </row>
    <row r="36" spans="1:9" x14ac:dyDescent="0.25">
      <c r="A36" s="5" t="s">
        <v>24</v>
      </c>
      <c r="B36" s="51" t="s">
        <v>25</v>
      </c>
      <c r="C36" s="51"/>
    </row>
    <row r="37" spans="1:9" ht="22.5" x14ac:dyDescent="0.25">
      <c r="A37" s="6" t="s">
        <v>26</v>
      </c>
      <c r="B37" s="52" t="s">
        <v>27</v>
      </c>
      <c r="C37" s="52"/>
    </row>
    <row r="38" spans="1:9" x14ac:dyDescent="0.25">
      <c r="A38" s="5" t="s">
        <v>28</v>
      </c>
      <c r="B38" s="51" t="s">
        <v>29</v>
      </c>
      <c r="C38" s="51"/>
    </row>
    <row r="39" spans="1:9" ht="33.75" x14ac:dyDescent="0.25">
      <c r="A39" s="6" t="s">
        <v>30</v>
      </c>
      <c r="B39" s="52" t="s">
        <v>25</v>
      </c>
      <c r="C39" s="52"/>
    </row>
    <row r="40" spans="1:9" x14ac:dyDescent="0.25">
      <c r="A40" s="5" t="s">
        <v>31</v>
      </c>
      <c r="B40" s="51" t="s">
        <v>32</v>
      </c>
      <c r="C40" s="51"/>
    </row>
    <row r="42" spans="1:9" x14ac:dyDescent="0.25">
      <c r="A42" s="53" t="s">
        <v>33</v>
      </c>
      <c r="B42" s="53"/>
      <c r="C42" s="35"/>
      <c r="D42" s="35"/>
      <c r="E42" s="35" t="s">
        <v>34</v>
      </c>
      <c r="F42" s="53"/>
      <c r="G42" s="53"/>
    </row>
    <row r="43" spans="1:9" ht="31.5" x14ac:dyDescent="0.25">
      <c r="A43" s="8" t="s">
        <v>35</v>
      </c>
      <c r="B43" s="8" t="s">
        <v>36</v>
      </c>
      <c r="C43" s="8" t="s">
        <v>37</v>
      </c>
      <c r="D43" s="8" t="s">
        <v>38</v>
      </c>
      <c r="E43" s="8" t="s">
        <v>39</v>
      </c>
      <c r="F43" s="8" t="s">
        <v>40</v>
      </c>
      <c r="G43" s="8" t="s">
        <v>41</v>
      </c>
      <c r="H43" s="8" t="s">
        <v>42</v>
      </c>
      <c r="I43" s="8" t="s">
        <v>43</v>
      </c>
    </row>
    <row r="44" spans="1:9" ht="22.5" x14ac:dyDescent="0.25">
      <c r="A44" s="9" t="s">
        <v>23</v>
      </c>
      <c r="B44" s="9" t="s">
        <v>29</v>
      </c>
      <c r="C44" s="9" t="s">
        <v>44</v>
      </c>
      <c r="D44" s="9" t="s">
        <v>45</v>
      </c>
      <c r="E44" s="9" t="s">
        <v>32</v>
      </c>
      <c r="F44" s="10">
        <v>98798</v>
      </c>
      <c r="G44" s="11">
        <v>126205</v>
      </c>
      <c r="H44" s="12" t="s">
        <v>73</v>
      </c>
      <c r="I44" s="9" t="s">
        <v>47</v>
      </c>
    </row>
    <row r="47" spans="1:9" x14ac:dyDescent="0.25">
      <c r="A47" s="54" t="s">
        <v>17</v>
      </c>
      <c r="B47" s="54"/>
      <c r="C47" s="54"/>
    </row>
    <row r="48" spans="1:9" x14ac:dyDescent="0.25">
      <c r="A48" s="3" t="s">
        <v>18</v>
      </c>
      <c r="B48" s="55" t="s">
        <v>19</v>
      </c>
      <c r="C48" s="55"/>
    </row>
    <row r="49" spans="1:9" x14ac:dyDescent="0.25">
      <c r="A49" s="4" t="s">
        <v>20</v>
      </c>
      <c r="B49" s="56" t="s">
        <v>21</v>
      </c>
      <c r="C49" s="56"/>
    </row>
    <row r="50" spans="1:9" x14ac:dyDescent="0.25">
      <c r="A50" s="5" t="s">
        <v>22</v>
      </c>
      <c r="B50" s="51" t="s">
        <v>23</v>
      </c>
      <c r="C50" s="51"/>
    </row>
    <row r="51" spans="1:9" x14ac:dyDescent="0.25">
      <c r="A51" s="5" t="s">
        <v>24</v>
      </c>
      <c r="B51" s="51" t="s">
        <v>25</v>
      </c>
      <c r="C51" s="51"/>
    </row>
    <row r="52" spans="1:9" ht="22.5" x14ac:dyDescent="0.25">
      <c r="A52" s="6" t="s">
        <v>26</v>
      </c>
      <c r="B52" s="52" t="s">
        <v>27</v>
      </c>
      <c r="C52" s="52"/>
    </row>
    <row r="53" spans="1:9" x14ac:dyDescent="0.25">
      <c r="A53" s="5" t="s">
        <v>28</v>
      </c>
      <c r="B53" s="51" t="s">
        <v>29</v>
      </c>
      <c r="C53" s="51"/>
    </row>
    <row r="54" spans="1:9" ht="33.75" x14ac:dyDescent="0.25">
      <c r="A54" s="6" t="s">
        <v>30</v>
      </c>
      <c r="B54" s="52" t="s">
        <v>25</v>
      </c>
      <c r="C54" s="52"/>
    </row>
    <row r="55" spans="1:9" x14ac:dyDescent="0.25">
      <c r="A55" s="5" t="s">
        <v>31</v>
      </c>
      <c r="B55" s="51" t="s">
        <v>32</v>
      </c>
      <c r="C55" s="51"/>
    </row>
    <row r="57" spans="1:9" x14ac:dyDescent="0.25">
      <c r="A57" s="53" t="s">
        <v>33</v>
      </c>
      <c r="B57" s="53"/>
      <c r="C57" s="7"/>
      <c r="D57" s="7"/>
      <c r="E57" s="7" t="s">
        <v>34</v>
      </c>
      <c r="F57" s="53"/>
      <c r="G57" s="53"/>
    </row>
    <row r="58" spans="1:9" ht="31.5" x14ac:dyDescent="0.25">
      <c r="A58" s="8" t="s">
        <v>35</v>
      </c>
      <c r="B58" s="8" t="s">
        <v>36</v>
      </c>
      <c r="C58" s="8" t="s">
        <v>37</v>
      </c>
      <c r="D58" s="8" t="s">
        <v>38</v>
      </c>
      <c r="E58" s="8" t="s">
        <v>39</v>
      </c>
      <c r="F58" s="8" t="s">
        <v>40</v>
      </c>
      <c r="G58" s="8" t="s">
        <v>41</v>
      </c>
      <c r="H58" s="8" t="s">
        <v>42</v>
      </c>
      <c r="I58" s="8" t="s">
        <v>43</v>
      </c>
    </row>
    <row r="59" spans="1:9" ht="22.5" x14ac:dyDescent="0.25">
      <c r="A59" s="9" t="s">
        <v>23</v>
      </c>
      <c r="B59" s="9" t="s">
        <v>29</v>
      </c>
      <c r="C59" s="9" t="s">
        <v>44</v>
      </c>
      <c r="D59" s="9" t="s">
        <v>45</v>
      </c>
      <c r="E59" s="9" t="s">
        <v>32</v>
      </c>
      <c r="F59" s="10">
        <v>103834</v>
      </c>
      <c r="G59" s="11">
        <v>132300</v>
      </c>
      <c r="H59" s="12" t="s">
        <v>46</v>
      </c>
      <c r="I59" s="9" t="s">
        <v>47</v>
      </c>
    </row>
    <row r="62" spans="1:9" x14ac:dyDescent="0.25">
      <c r="A62" s="54" t="s">
        <v>17</v>
      </c>
      <c r="B62" s="54"/>
      <c r="C62" s="54"/>
    </row>
    <row r="63" spans="1:9" x14ac:dyDescent="0.25">
      <c r="A63" s="3" t="s">
        <v>18</v>
      </c>
      <c r="B63" s="55" t="s">
        <v>74</v>
      </c>
      <c r="C63" s="55"/>
    </row>
    <row r="64" spans="1:9" x14ac:dyDescent="0.25">
      <c r="A64" s="4" t="s">
        <v>20</v>
      </c>
      <c r="B64" s="56" t="s">
        <v>21</v>
      </c>
      <c r="C64" s="56"/>
    </row>
    <row r="65" spans="1:9" x14ac:dyDescent="0.25">
      <c r="A65" s="5" t="s">
        <v>22</v>
      </c>
      <c r="B65" s="51" t="s">
        <v>23</v>
      </c>
      <c r="C65" s="51"/>
    </row>
    <row r="66" spans="1:9" x14ac:dyDescent="0.25">
      <c r="A66" s="5" t="s">
        <v>24</v>
      </c>
      <c r="B66" s="51" t="s">
        <v>25</v>
      </c>
      <c r="C66" s="51"/>
    </row>
    <row r="67" spans="1:9" ht="22.5" x14ac:dyDescent="0.25">
      <c r="A67" s="6" t="s">
        <v>26</v>
      </c>
      <c r="B67" s="52" t="s">
        <v>27</v>
      </c>
      <c r="C67" s="52"/>
    </row>
    <row r="68" spans="1:9" x14ac:dyDescent="0.25">
      <c r="A68" s="5" t="s">
        <v>28</v>
      </c>
      <c r="B68" s="51" t="s">
        <v>29</v>
      </c>
      <c r="C68" s="51"/>
    </row>
    <row r="69" spans="1:9" ht="33.75" x14ac:dyDescent="0.25">
      <c r="A69" s="6" t="s">
        <v>30</v>
      </c>
      <c r="B69" s="52" t="s">
        <v>25</v>
      </c>
      <c r="C69" s="52"/>
    </row>
    <row r="70" spans="1:9" x14ac:dyDescent="0.25">
      <c r="A70" s="5" t="s">
        <v>31</v>
      </c>
      <c r="B70" s="51" t="s">
        <v>32</v>
      </c>
      <c r="C70" s="51"/>
    </row>
    <row r="72" spans="1:9" x14ac:dyDescent="0.25">
      <c r="A72" s="53" t="s">
        <v>33</v>
      </c>
      <c r="B72" s="53"/>
      <c r="C72" s="35"/>
      <c r="D72" s="35"/>
      <c r="E72" s="35" t="s">
        <v>34</v>
      </c>
      <c r="F72" s="53"/>
      <c r="G72" s="53"/>
    </row>
    <row r="73" spans="1:9" ht="31.5" x14ac:dyDescent="0.25">
      <c r="A73" s="8" t="s">
        <v>35</v>
      </c>
      <c r="B73" s="8" t="s">
        <v>36</v>
      </c>
      <c r="C73" s="8" t="s">
        <v>37</v>
      </c>
      <c r="D73" s="8" t="s">
        <v>38</v>
      </c>
      <c r="E73" s="8" t="s">
        <v>39</v>
      </c>
      <c r="F73" s="8" t="s">
        <v>40</v>
      </c>
      <c r="G73" s="8" t="s">
        <v>41</v>
      </c>
      <c r="H73" s="8" t="s">
        <v>42</v>
      </c>
      <c r="I73" s="8" t="s">
        <v>43</v>
      </c>
    </row>
    <row r="74" spans="1:9" ht="22.5" x14ac:dyDescent="0.25">
      <c r="A74" s="9" t="s">
        <v>23</v>
      </c>
      <c r="B74" s="9" t="s">
        <v>29</v>
      </c>
      <c r="C74" s="9" t="s">
        <v>44</v>
      </c>
      <c r="D74" s="9" t="s">
        <v>45</v>
      </c>
      <c r="E74" s="9" t="s">
        <v>32</v>
      </c>
      <c r="F74" s="10">
        <v>115047</v>
      </c>
      <c r="G74" s="11">
        <v>145866</v>
      </c>
      <c r="H74" s="12" t="s">
        <v>75</v>
      </c>
      <c r="I74" s="9" t="s">
        <v>47</v>
      </c>
    </row>
    <row r="76" spans="1:9" x14ac:dyDescent="0.25">
      <c r="A76" s="54" t="s">
        <v>17</v>
      </c>
      <c r="B76" s="54"/>
      <c r="C76" s="54"/>
    </row>
    <row r="77" spans="1:9" x14ac:dyDescent="0.25">
      <c r="A77" s="3" t="s">
        <v>18</v>
      </c>
      <c r="B77" s="55" t="s">
        <v>76</v>
      </c>
      <c r="C77" s="55"/>
    </row>
    <row r="78" spans="1:9" x14ac:dyDescent="0.25">
      <c r="A78" s="4" t="s">
        <v>20</v>
      </c>
      <c r="B78" s="56" t="s">
        <v>21</v>
      </c>
      <c r="C78" s="56"/>
    </row>
    <row r="79" spans="1:9" x14ac:dyDescent="0.25">
      <c r="A79" s="5" t="s">
        <v>22</v>
      </c>
      <c r="B79" s="51" t="s">
        <v>23</v>
      </c>
      <c r="C79" s="51"/>
    </row>
    <row r="80" spans="1:9" x14ac:dyDescent="0.25">
      <c r="A80" s="5" t="s">
        <v>24</v>
      </c>
      <c r="B80" s="51" t="s">
        <v>25</v>
      </c>
      <c r="C80" s="51"/>
    </row>
    <row r="81" spans="1:9" ht="22.5" x14ac:dyDescent="0.25">
      <c r="A81" s="6" t="s">
        <v>26</v>
      </c>
      <c r="B81" s="52" t="s">
        <v>27</v>
      </c>
      <c r="C81" s="52"/>
    </row>
    <row r="82" spans="1:9" x14ac:dyDescent="0.25">
      <c r="A82" s="5" t="s">
        <v>28</v>
      </c>
      <c r="B82" s="51" t="s">
        <v>29</v>
      </c>
      <c r="C82" s="51"/>
    </row>
    <row r="83" spans="1:9" ht="33.75" x14ac:dyDescent="0.25">
      <c r="A83" s="6" t="s">
        <v>30</v>
      </c>
      <c r="B83" s="52" t="s">
        <v>25</v>
      </c>
      <c r="C83" s="52"/>
    </row>
    <row r="84" spans="1:9" x14ac:dyDescent="0.25">
      <c r="A84" s="5" t="s">
        <v>31</v>
      </c>
      <c r="B84" s="51" t="s">
        <v>32</v>
      </c>
      <c r="C84" s="51"/>
    </row>
    <row r="86" spans="1:9" x14ac:dyDescent="0.25">
      <c r="A86" s="53" t="s">
        <v>33</v>
      </c>
      <c r="B86" s="53"/>
      <c r="C86" s="35"/>
      <c r="D86" s="35"/>
      <c r="E86" s="35" t="s">
        <v>34</v>
      </c>
      <c r="F86" s="53"/>
      <c r="G86" s="53"/>
    </row>
    <row r="87" spans="1:9" ht="31.5" x14ac:dyDescent="0.25">
      <c r="A87" s="8" t="s">
        <v>35</v>
      </c>
      <c r="B87" s="8" t="s">
        <v>36</v>
      </c>
      <c r="C87" s="8" t="s">
        <v>37</v>
      </c>
      <c r="D87" s="8" t="s">
        <v>38</v>
      </c>
      <c r="E87" s="8" t="s">
        <v>39</v>
      </c>
      <c r="F87" s="8" t="s">
        <v>40</v>
      </c>
      <c r="G87" s="8" t="s">
        <v>41</v>
      </c>
      <c r="H87" s="8" t="s">
        <v>42</v>
      </c>
      <c r="I87" s="8" t="s">
        <v>43</v>
      </c>
    </row>
    <row r="88" spans="1:9" ht="22.5" x14ac:dyDescent="0.25">
      <c r="A88" s="9" t="s">
        <v>23</v>
      </c>
      <c r="B88" s="9" t="s">
        <v>29</v>
      </c>
      <c r="C88" s="9" t="s">
        <v>44</v>
      </c>
      <c r="D88" s="9" t="s">
        <v>45</v>
      </c>
      <c r="E88" s="9" t="s">
        <v>32</v>
      </c>
      <c r="F88" s="10">
        <v>127478</v>
      </c>
      <c r="G88" s="11">
        <v>160909</v>
      </c>
      <c r="H88" s="12" t="s">
        <v>77</v>
      </c>
      <c r="I88" s="9" t="s">
        <v>47</v>
      </c>
    </row>
    <row r="90" spans="1:9" x14ac:dyDescent="0.25">
      <c r="A90" s="54" t="s">
        <v>17</v>
      </c>
      <c r="B90" s="54"/>
      <c r="C90" s="54"/>
    </row>
    <row r="91" spans="1:9" x14ac:dyDescent="0.25">
      <c r="A91" s="3" t="s">
        <v>18</v>
      </c>
      <c r="B91" s="55" t="s">
        <v>65</v>
      </c>
      <c r="C91" s="55"/>
    </row>
    <row r="92" spans="1:9" x14ac:dyDescent="0.25">
      <c r="A92" s="4" t="s">
        <v>20</v>
      </c>
      <c r="B92" s="56" t="s">
        <v>21</v>
      </c>
      <c r="C92" s="56"/>
    </row>
    <row r="93" spans="1:9" x14ac:dyDescent="0.25">
      <c r="A93" s="5" t="s">
        <v>22</v>
      </c>
      <c r="B93" s="51" t="s">
        <v>23</v>
      </c>
      <c r="C93" s="51"/>
    </row>
    <row r="94" spans="1:9" x14ac:dyDescent="0.25">
      <c r="A94" s="5" t="s">
        <v>24</v>
      </c>
      <c r="B94" s="51" t="s">
        <v>25</v>
      </c>
      <c r="C94" s="51"/>
    </row>
    <row r="95" spans="1:9" ht="22.5" x14ac:dyDescent="0.25">
      <c r="A95" s="6" t="s">
        <v>26</v>
      </c>
      <c r="B95" s="52" t="s">
        <v>27</v>
      </c>
      <c r="C95" s="52"/>
    </row>
    <row r="96" spans="1:9" x14ac:dyDescent="0.25">
      <c r="A96" s="5" t="s">
        <v>28</v>
      </c>
      <c r="B96" s="51" t="s">
        <v>29</v>
      </c>
      <c r="C96" s="51"/>
    </row>
    <row r="97" spans="1:9" ht="33.75" x14ac:dyDescent="0.25">
      <c r="A97" s="6" t="s">
        <v>30</v>
      </c>
      <c r="B97" s="52" t="s">
        <v>25</v>
      </c>
      <c r="C97" s="52"/>
    </row>
    <row r="98" spans="1:9" x14ac:dyDescent="0.25">
      <c r="A98" s="5" t="s">
        <v>31</v>
      </c>
      <c r="B98" s="51" t="s">
        <v>32</v>
      </c>
      <c r="C98" s="51"/>
    </row>
    <row r="100" spans="1:9" x14ac:dyDescent="0.25">
      <c r="A100" s="53" t="s">
        <v>33</v>
      </c>
      <c r="B100" s="53"/>
      <c r="C100" s="35"/>
      <c r="D100" s="35"/>
      <c r="E100" s="35" t="s">
        <v>34</v>
      </c>
      <c r="F100" s="53"/>
      <c r="G100" s="53"/>
    </row>
    <row r="101" spans="1:9" ht="31.5" x14ac:dyDescent="0.25">
      <c r="A101" s="8" t="s">
        <v>35</v>
      </c>
      <c r="B101" s="8" t="s">
        <v>36</v>
      </c>
      <c r="C101" s="8" t="s">
        <v>37</v>
      </c>
      <c r="D101" s="8" t="s">
        <v>38</v>
      </c>
      <c r="E101" s="8" t="s">
        <v>39</v>
      </c>
      <c r="F101" s="8" t="s">
        <v>40</v>
      </c>
      <c r="G101" s="8" t="s">
        <v>41</v>
      </c>
      <c r="H101" s="8" t="s">
        <v>42</v>
      </c>
      <c r="I101" s="8" t="s">
        <v>43</v>
      </c>
    </row>
    <row r="102" spans="1:9" ht="22.5" x14ac:dyDescent="0.25">
      <c r="A102" s="9" t="s">
        <v>23</v>
      </c>
      <c r="B102" s="9" t="s">
        <v>29</v>
      </c>
      <c r="C102" s="9" t="s">
        <v>44</v>
      </c>
      <c r="D102" s="9" t="s">
        <v>45</v>
      </c>
      <c r="E102" s="9" t="s">
        <v>32</v>
      </c>
      <c r="F102" s="10">
        <v>138132</v>
      </c>
      <c r="G102" s="11">
        <v>173800</v>
      </c>
      <c r="H102" s="12" t="s">
        <v>66</v>
      </c>
      <c r="I102" s="9" t="s">
        <v>47</v>
      </c>
    </row>
  </sheetData>
  <mergeCells count="80">
    <mergeCell ref="B82:C82"/>
    <mergeCell ref="B83:C83"/>
    <mergeCell ref="B84:C84"/>
    <mergeCell ref="A86:B86"/>
    <mergeCell ref="F86:G86"/>
    <mergeCell ref="B77:C77"/>
    <mergeCell ref="B78:C78"/>
    <mergeCell ref="B79:C79"/>
    <mergeCell ref="B80:C80"/>
    <mergeCell ref="B81:C81"/>
    <mergeCell ref="F42:G42"/>
    <mergeCell ref="N2:T2"/>
    <mergeCell ref="M2:M3"/>
    <mergeCell ref="L2:L3"/>
    <mergeCell ref="A62:C62"/>
    <mergeCell ref="B37:C37"/>
    <mergeCell ref="B38:C38"/>
    <mergeCell ref="B39:C39"/>
    <mergeCell ref="B40:C40"/>
    <mergeCell ref="A42:B42"/>
    <mergeCell ref="A32:C32"/>
    <mergeCell ref="B33:C33"/>
    <mergeCell ref="B34:C34"/>
    <mergeCell ref="B35:C35"/>
    <mergeCell ref="B36:C36"/>
    <mergeCell ref="B23:C23"/>
    <mergeCell ref="F27:G27"/>
    <mergeCell ref="B18:C18"/>
    <mergeCell ref="B19:C19"/>
    <mergeCell ref="B20:C20"/>
    <mergeCell ref="B21:C21"/>
    <mergeCell ref="B22:C22"/>
    <mergeCell ref="F100:G100"/>
    <mergeCell ref="A17:C17"/>
    <mergeCell ref="B63:C63"/>
    <mergeCell ref="B64:C64"/>
    <mergeCell ref="B65:C65"/>
    <mergeCell ref="B66:C66"/>
    <mergeCell ref="B67:C67"/>
    <mergeCell ref="B68:C68"/>
    <mergeCell ref="B69:C69"/>
    <mergeCell ref="B70:C70"/>
    <mergeCell ref="A72:B72"/>
    <mergeCell ref="F72:G72"/>
    <mergeCell ref="A76:C76"/>
    <mergeCell ref="B95:C95"/>
    <mergeCell ref="B96:C96"/>
    <mergeCell ref="B97:C97"/>
    <mergeCell ref="B98:C98"/>
    <mergeCell ref="A100:B100"/>
    <mergeCell ref="A90:C90"/>
    <mergeCell ref="B91:C91"/>
    <mergeCell ref="B92:C92"/>
    <mergeCell ref="B93:C93"/>
    <mergeCell ref="B94:C94"/>
    <mergeCell ref="F12:G12"/>
    <mergeCell ref="B6:C6"/>
    <mergeCell ref="B7:C7"/>
    <mergeCell ref="B8:C8"/>
    <mergeCell ref="B9:C9"/>
    <mergeCell ref="B10:C10"/>
    <mergeCell ref="B52:C52"/>
    <mergeCell ref="A2:C2"/>
    <mergeCell ref="B3:C3"/>
    <mergeCell ref="B4:C4"/>
    <mergeCell ref="B5:C5"/>
    <mergeCell ref="A47:C47"/>
    <mergeCell ref="B48:C48"/>
    <mergeCell ref="B49:C49"/>
    <mergeCell ref="B50:C50"/>
    <mergeCell ref="B51:C51"/>
    <mergeCell ref="A12:B12"/>
    <mergeCell ref="B24:C24"/>
    <mergeCell ref="B25:C25"/>
    <mergeCell ref="A27:B27"/>
    <mergeCell ref="B53:C53"/>
    <mergeCell ref="B54:C54"/>
    <mergeCell ref="B55:C55"/>
    <mergeCell ref="A57:B57"/>
    <mergeCell ref="F57:G57"/>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TARIFAS</vt:lpstr>
      <vt:lpstr>FORMULA</vt:lpstr>
      <vt:lpstr>RESPALDO</vt:lpstr>
    </vt:vector>
  </TitlesOfParts>
  <Company>Oilstone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Facundo Colligo</dc:creator>
  <cp:lastModifiedBy>raraneda</cp:lastModifiedBy>
  <dcterms:created xsi:type="dcterms:W3CDTF">2019-06-05T14:13:52Z</dcterms:created>
  <dcterms:modified xsi:type="dcterms:W3CDTF">2022-09-05T12:47:21Z</dcterms:modified>
</cp:coreProperties>
</file>