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160"/>
  </bookViews>
  <sheets>
    <sheet name="RESPALDO" sheetId="14" r:id="rId1"/>
    <sheet name="CALCULO" sheetId="15" r:id="rId2"/>
    <sheet name="TARIFAS 03-2022" sheetId="16" r:id="rId3"/>
  </sheets>
  <calcPr calcId="144525"/>
</workbook>
</file>

<file path=xl/calcChain.xml><?xml version="1.0" encoding="utf-8"?>
<calcChain xmlns="http://schemas.openxmlformats.org/spreadsheetml/2006/main">
  <c r="H8" i="15" l="1"/>
  <c r="H7" i="15"/>
  <c r="H6" i="15"/>
  <c r="E9" i="15"/>
  <c r="F9" i="15"/>
  <c r="F5" i="16" s="1"/>
  <c r="G24" i="16" l="1"/>
  <c r="G23" i="16"/>
  <c r="G22" i="16"/>
  <c r="G21" i="16"/>
  <c r="G20" i="16"/>
  <c r="G19" i="16"/>
  <c r="G18" i="16"/>
  <c r="G13" i="16"/>
  <c r="G12" i="16"/>
  <c r="G11" i="16"/>
  <c r="G10" i="16"/>
  <c r="G9" i="16"/>
  <c r="G8" i="16"/>
  <c r="G7" i="16"/>
  <c r="G6" i="16"/>
  <c r="G5" i="16"/>
</calcChain>
</file>

<file path=xl/sharedStrings.xml><?xml version="1.0" encoding="utf-8"?>
<sst xmlns="http://schemas.openxmlformats.org/spreadsheetml/2006/main" count="138" uniqueCount="85">
  <si>
    <t>Evolución de Índices</t>
  </si>
  <si>
    <t>Indice</t>
  </si>
  <si>
    <t>%</t>
  </si>
  <si>
    <t>Moneda</t>
  </si>
  <si>
    <t>ARS</t>
  </si>
  <si>
    <t xml:space="preserve">Texto Breve </t>
  </si>
  <si>
    <t xml:space="preserve">Unidad </t>
  </si>
  <si>
    <t>GASOIL NEUQUEN PETROOESTE GRADO G3</t>
  </si>
  <si>
    <t>Resultados de la búsqueda</t>
  </si>
  <si>
    <t>Período:</t>
  </si>
  <si>
    <t>Provincia:</t>
  </si>
  <si>
    <t>NEUQUEN</t>
  </si>
  <si>
    <t>Localidad:</t>
  </si>
  <si>
    <t>Razon Social:</t>
  </si>
  <si>
    <t>Tipo de precio a visualizar:</t>
  </si>
  <si>
    <t>Todos los precios</t>
  </si>
  <si>
    <t>Derivado:</t>
  </si>
  <si>
    <t>Gas Oil Grado 3</t>
  </si>
  <si>
    <t>Canal de comercialización destino:</t>
  </si>
  <si>
    <t>Al público</t>
  </si>
  <si>
    <t>Bandera:</t>
  </si>
  <si>
    <t>YPF</t>
  </si>
  <si>
    <t>Localidad</t>
  </si>
  <si>
    <t>Derivado</t>
  </si>
  <si>
    <t>Boca de expendio</t>
  </si>
  <si>
    <t>Dirección</t>
  </si>
  <si>
    <t>Bandera</t>
  </si>
  <si>
    <t>Precio sin impuesto</t>
  </si>
  <si>
    <t>HS ADICIONAL HWO S/CL (L-V)</t>
  </si>
  <si>
    <t>JORNADA ON-CALL HWO</t>
  </si>
  <si>
    <t>JORNADA ON-CALL HWO (S-D-F)</t>
  </si>
  <si>
    <t xml:space="preserve">SERVICIO MENSUAL HWO LV DE 8 HS A 20 HS </t>
  </si>
  <si>
    <t xml:space="preserve">HORA ADICIONAL HWO L a L DE 20.01 A 07.59 HS </t>
  </si>
  <si>
    <t>(Todos)</t>
  </si>
  <si>
    <t>OPERACION COMBINADA (HWO)</t>
  </si>
  <si>
    <t xml:space="preserve">UN </t>
  </si>
  <si>
    <t xml:space="preserve"> ARS </t>
  </si>
  <si>
    <t>DESPARAFINACION TBG 5 HORAS</t>
  </si>
  <si>
    <t>DESPARAFINACION L/COND 3 HORAS</t>
  </si>
  <si>
    <t>HS ADICIONAL HWO</t>
  </si>
  <si>
    <t>DESPARAFINACION OP SIMULTANEA</t>
  </si>
  <si>
    <t>SERVICIO MENSUAL PORTA CONTENE</t>
  </si>
  <si>
    <t>HS ADICIONAL AET</t>
  </si>
  <si>
    <t>HORA DE ESPERA AET</t>
  </si>
  <si>
    <t>OPERACIONES ESPECIALES DESP 8</t>
  </si>
  <si>
    <t xml:space="preserve">HRA </t>
  </si>
  <si>
    <t>NEUQUEN PETRO OESTE SRL</t>
  </si>
  <si>
    <t>SISTEMA DE INDICES DE PRECIOS MAYORISTAS (SIPM)</t>
  </si>
  <si>
    <t>Índice de Precios Internos al por Mayor (IPIM), base año 1993, periodo de referencia diciembre 2015=100</t>
  </si>
  <si>
    <t>Código</t>
  </si>
  <si>
    <t>Descripción</t>
  </si>
  <si>
    <t>NG</t>
  </si>
  <si>
    <t>Nivel general</t>
  </si>
  <si>
    <t>IPP NIVEL GENERAL</t>
  </si>
  <si>
    <t>Ene</t>
  </si>
  <si>
    <t>Servicios Área Medanito</t>
  </si>
  <si>
    <t>Precio ARS</t>
  </si>
  <si>
    <t>Servicios resto de las Áreas</t>
  </si>
  <si>
    <t xml:space="preserve"> UN </t>
  </si>
  <si>
    <t>SERVICIO MENSUAL HWO L a L DE 8 HS A 20 HS</t>
  </si>
  <si>
    <t>Aplicable</t>
  </si>
  <si>
    <t>Feb</t>
  </si>
  <si>
    <t>2021*</t>
  </si>
  <si>
    <t>Mar</t>
  </si>
  <si>
    <t>Abr</t>
  </si>
  <si>
    <t>May</t>
  </si>
  <si>
    <t>Jun</t>
  </si>
  <si>
    <t>Jul</t>
  </si>
  <si>
    <t>Ago</t>
  </si>
  <si>
    <t>Sep</t>
  </si>
  <si>
    <t xml:space="preserve"> Base Ene 22</t>
  </si>
  <si>
    <t>Oct</t>
  </si>
  <si>
    <t>Nov</t>
  </si>
  <si>
    <t>Dic</t>
  </si>
  <si>
    <t>Feb*</t>
  </si>
  <si>
    <t>MO CCT PETROLEROS</t>
  </si>
  <si>
    <t>Precio final</t>
  </si>
  <si>
    <t>Volumen informado (m3)</t>
  </si>
  <si>
    <t>Exento</t>
  </si>
  <si>
    <t>NO</t>
  </si>
  <si>
    <t xml:space="preserve"> Base Marzo 22</t>
  </si>
  <si>
    <t>Marzo de 2022</t>
  </si>
  <si>
    <t>Nueva Formula Marzo 2022</t>
  </si>
  <si>
    <t>Ruta Autovía Circunvalación KM 1.458,4</t>
  </si>
  <si>
    <t>385.77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</si>
</sst>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 * #,##0.00_ ;_ * \-#,##0.00_ ;_ * &quot;-&quot;??_ ;_ @_ "/>
    <numFmt numFmtId="165" formatCode="0.0"/>
    <numFmt numFmtId="166" formatCode="_ [$€-2]\ * #,##0.00_ ;_ [$€-2]\ * \-#,##0.00_ ;_ [$€-2]\ * &quot;-&quot;??_ "/>
    <numFmt numFmtId="167" formatCode="_-* #,##0.00\ _€_-;\-* #,##0.00\ _€_-;_-* &quot;-&quot;??\ _€_-;_-@_-"/>
    <numFmt numFmtId="168" formatCode="&quot;$&quot;\ #,##0.00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Trebuchet MS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b/>
      <sz val="15"/>
      <color indexed="54"/>
      <name val="Calibri"/>
      <family val="2"/>
    </font>
    <font>
      <u/>
      <sz val="10"/>
      <color indexed="12"/>
      <name val="Arial"/>
      <family val="2"/>
    </font>
    <font>
      <u/>
      <sz val="9.35"/>
      <color theme="10"/>
      <name val="Calibri"/>
      <family val="2"/>
    </font>
    <font>
      <sz val="11"/>
      <color theme="1"/>
      <name val="Calibri"/>
      <family val="2"/>
    </font>
    <font>
      <b/>
      <sz val="18"/>
      <color theme="3"/>
      <name val="Calibri Light"/>
      <family val="2"/>
      <scheme val="maj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Arial"/>
      <family val="2"/>
    </font>
    <font>
      <sz val="8"/>
      <color rgb="FFFFFFFF"/>
      <name val="Tahoma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i/>
      <sz val="11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8"/>
      <color rgb="FFFFFFFF"/>
      <name val="Tahoma"/>
      <family val="2"/>
    </font>
    <font>
      <sz val="18"/>
      <color theme="1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F9C"/>
        <bgColor indexed="64"/>
      </patternFill>
    </fill>
    <fill>
      <patternFill patternType="solid">
        <fgColor rgb="FFFFFFCE"/>
        <bgColor indexed="64"/>
      </patternFill>
    </fill>
    <fill>
      <patternFill patternType="solid">
        <fgColor rgb="FFFF861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9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6" fillId="0" borderId="17" applyNumberFormat="0" applyFill="0" applyAlignment="0" applyProtection="0"/>
    <xf numFmtId="166" fontId="18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164" fontId="25" fillId="0" borderId="0" applyFont="0" applyFill="0" applyBorder="0" applyAlignment="0" applyProtection="0"/>
    <xf numFmtId="167" fontId="18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18" fillId="0" borderId="0"/>
    <xf numFmtId="0" fontId="29" fillId="0" borderId="0"/>
    <xf numFmtId="0" fontId="18" fillId="0" borderId="0"/>
    <xf numFmtId="3" fontId="18" fillId="0" borderId="0">
      <alignment vertical="center"/>
    </xf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25" fillId="8" borderId="8" applyNumberFormat="0" applyFont="0" applyAlignment="0" applyProtection="0"/>
    <xf numFmtId="0" fontId="30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81">
    <xf numFmtId="0" fontId="0" fillId="0" borderId="0" xfId="0"/>
    <xf numFmtId="0" fontId="20" fillId="0" borderId="10" xfId="0" applyFont="1" applyBorder="1" applyAlignment="1">
      <alignment horizontal="left" wrapText="1"/>
    </xf>
    <xf numFmtId="0" fontId="20" fillId="0" borderId="10" xfId="0" applyFont="1" applyBorder="1" applyAlignment="1">
      <alignment horizontal="center" wrapText="1"/>
    </xf>
    <xf numFmtId="9" fontId="20" fillId="0" borderId="12" xfId="1" applyFont="1" applyBorder="1" applyAlignment="1">
      <alignment horizontal="center" wrapText="1"/>
    </xf>
    <xf numFmtId="0" fontId="20" fillId="0" borderId="11" xfId="0" applyFont="1" applyBorder="1" applyAlignment="1">
      <alignment wrapText="1"/>
    </xf>
    <xf numFmtId="0" fontId="0" fillId="0" borderId="0" xfId="0" applyFont="1"/>
    <xf numFmtId="0" fontId="0" fillId="0" borderId="0" xfId="0"/>
    <xf numFmtId="0" fontId="31" fillId="0" borderId="0" xfId="0" applyFont="1" applyAlignment="1">
      <alignment horizontal="justify" vertical="center"/>
    </xf>
    <xf numFmtId="0" fontId="32" fillId="0" borderId="0" xfId="0" applyFont="1" applyAlignment="1">
      <alignment horizontal="justify" vertical="center"/>
    </xf>
    <xf numFmtId="10" fontId="21" fillId="33" borderId="19" xfId="1" applyNumberFormat="1" applyFont="1" applyFill="1" applyBorder="1" applyAlignment="1">
      <alignment horizontal="center" wrapText="1"/>
    </xf>
    <xf numFmtId="0" fontId="0" fillId="0" borderId="12" xfId="0" applyBorder="1"/>
    <xf numFmtId="0" fontId="31" fillId="0" borderId="0" xfId="0" applyFont="1"/>
    <xf numFmtId="0" fontId="31" fillId="0" borderId="0" xfId="0" applyFont="1" applyAlignment="1">
      <alignment horizontal="center" vertical="center"/>
    </xf>
    <xf numFmtId="0" fontId="33" fillId="34" borderId="18" xfId="0" applyFont="1" applyFill="1" applyBorder="1" applyAlignment="1">
      <alignment horizontal="center" vertical="center" wrapText="1"/>
    </xf>
    <xf numFmtId="0" fontId="33" fillId="34" borderId="13" xfId="0" applyFont="1" applyFill="1" applyBorder="1" applyAlignment="1">
      <alignment horizontal="center" vertical="center"/>
    </xf>
    <xf numFmtId="0" fontId="33" fillId="34" borderId="14" xfId="0" applyFont="1" applyFill="1" applyBorder="1" applyAlignment="1">
      <alignment horizontal="center" vertical="center"/>
    </xf>
    <xf numFmtId="0" fontId="34" fillId="0" borderId="15" xfId="0" applyFont="1" applyBorder="1" applyAlignment="1">
      <alignment vertical="center"/>
    </xf>
    <xf numFmtId="0" fontId="35" fillId="0" borderId="16" xfId="0" applyFont="1" applyBorder="1" applyAlignment="1">
      <alignment horizontal="center" vertical="center"/>
    </xf>
    <xf numFmtId="10" fontId="37" fillId="0" borderId="13" xfId="0" applyNumberFormat="1" applyFont="1" applyBorder="1" applyAlignment="1">
      <alignment horizontal="center" vertical="center"/>
    </xf>
    <xf numFmtId="0" fontId="22" fillId="35" borderId="0" xfId="0" applyFont="1" applyFill="1" applyAlignment="1">
      <alignment horizontal="left" vertical="center" wrapText="1"/>
    </xf>
    <xf numFmtId="0" fontId="22" fillId="36" borderId="0" xfId="0" applyFont="1" applyFill="1" applyAlignment="1">
      <alignment horizontal="left" vertical="center" wrapText="1"/>
    </xf>
    <xf numFmtId="0" fontId="22" fillId="37" borderId="0" xfId="0" applyFont="1" applyFill="1" applyAlignment="1">
      <alignment horizontal="left" vertical="center" wrapText="1"/>
    </xf>
    <xf numFmtId="0" fontId="22" fillId="38" borderId="0" xfId="0" applyFont="1" applyFill="1" applyAlignment="1">
      <alignment horizontal="left" vertical="center" wrapText="1"/>
    </xf>
    <xf numFmtId="0" fontId="39" fillId="0" borderId="0" xfId="0" applyFont="1"/>
    <xf numFmtId="0" fontId="24" fillId="0" borderId="0" xfId="0" applyFont="1"/>
    <xf numFmtId="0" fontId="40" fillId="0" borderId="0" xfId="0" applyFont="1" applyFill="1"/>
    <xf numFmtId="0" fontId="24" fillId="0" borderId="0" xfId="0" applyFont="1" applyAlignment="1">
      <alignment horizontal="left"/>
    </xf>
    <xf numFmtId="0" fontId="24" fillId="0" borderId="0" xfId="0" applyFont="1" applyFill="1"/>
    <xf numFmtId="0" fontId="23" fillId="40" borderId="12" xfId="57" applyFont="1" applyFill="1" applyBorder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0" fontId="41" fillId="0" borderId="12" xfId="0" applyFont="1" applyFill="1" applyBorder="1" applyAlignment="1">
      <alignment horizontal="center" vertical="center"/>
    </xf>
    <xf numFmtId="0" fontId="0" fillId="0" borderId="12" xfId="0" applyFont="1" applyBorder="1"/>
    <xf numFmtId="0" fontId="24" fillId="0" borderId="12" xfId="0" applyFont="1" applyBorder="1" applyAlignment="1">
      <alignment horizontal="left"/>
    </xf>
    <xf numFmtId="0" fontId="24" fillId="0" borderId="12" xfId="0" applyFont="1" applyBorder="1"/>
    <xf numFmtId="0" fontId="41" fillId="0" borderId="12" xfId="0" applyFont="1" applyBorder="1" applyAlignment="1">
      <alignment horizontal="left"/>
    </xf>
    <xf numFmtId="0" fontId="41" fillId="0" borderId="12" xfId="0" applyFont="1" applyBorder="1"/>
    <xf numFmtId="165" fontId="41" fillId="0" borderId="12" xfId="0" applyNumberFormat="1" applyFont="1" applyBorder="1"/>
    <xf numFmtId="0" fontId="0" fillId="0" borderId="24" xfId="0" applyBorder="1"/>
    <xf numFmtId="0" fontId="20" fillId="0" borderId="23" xfId="0" applyFont="1" applyBorder="1" applyAlignment="1">
      <alignment horizontal="center" wrapText="1"/>
    </xf>
    <xf numFmtId="9" fontId="20" fillId="0" borderId="24" xfId="1" applyFont="1" applyBorder="1" applyAlignment="1">
      <alignment horizontal="center" wrapText="1"/>
    </xf>
    <xf numFmtId="0" fontId="20" fillId="0" borderId="23" xfId="0" applyFont="1" applyBorder="1" applyAlignment="1">
      <alignment horizontal="left" wrapText="1"/>
    </xf>
    <xf numFmtId="17" fontId="21" fillId="0" borderId="12" xfId="0" applyNumberFormat="1" applyFont="1" applyBorder="1" applyAlignment="1">
      <alignment horizontal="center" vertical="center" wrapText="1"/>
    </xf>
    <xf numFmtId="0" fontId="0" fillId="0" borderId="12" xfId="0" applyFill="1" applyBorder="1"/>
    <xf numFmtId="165" fontId="41" fillId="0" borderId="12" xfId="0" applyNumberFormat="1" applyFont="1" applyFill="1" applyBorder="1"/>
    <xf numFmtId="0" fontId="0" fillId="0" borderId="12" xfId="0" applyFont="1" applyFill="1" applyBorder="1"/>
    <xf numFmtId="0" fontId="23" fillId="0" borderId="12" xfId="57" applyFont="1" applyFill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165" fontId="42" fillId="0" borderId="12" xfId="0" applyNumberFormat="1" applyFont="1" applyBorder="1"/>
    <xf numFmtId="0" fontId="43" fillId="41" borderId="10" xfId="0" applyFont="1" applyFill="1" applyBorder="1" applyAlignment="1">
      <alignment horizontal="left" wrapText="1"/>
    </xf>
    <xf numFmtId="9" fontId="43" fillId="41" borderId="12" xfId="1" applyFont="1" applyFill="1" applyBorder="1" applyAlignment="1">
      <alignment horizontal="center" wrapText="1"/>
    </xf>
    <xf numFmtId="0" fontId="43" fillId="41" borderId="10" xfId="0" applyFont="1" applyFill="1" applyBorder="1" applyAlignment="1">
      <alignment horizontal="center" wrapText="1"/>
    </xf>
    <xf numFmtId="168" fontId="36" fillId="0" borderId="14" xfId="0" applyNumberFormat="1" applyFont="1" applyFill="1" applyBorder="1" applyAlignment="1">
      <alignment vertical="center"/>
    </xf>
    <xf numFmtId="168" fontId="36" fillId="0" borderId="16" xfId="0" applyNumberFormat="1" applyFont="1" applyFill="1" applyBorder="1" applyAlignment="1">
      <alignment vertical="center"/>
    </xf>
    <xf numFmtId="168" fontId="36" fillId="0" borderId="14" xfId="0" applyNumberFormat="1" applyFont="1" applyBorder="1" applyAlignment="1">
      <alignment vertical="center"/>
    </xf>
    <xf numFmtId="165" fontId="41" fillId="33" borderId="12" xfId="0" applyNumberFormat="1" applyFont="1" applyFill="1" applyBorder="1"/>
    <xf numFmtId="0" fontId="44" fillId="0" borderId="12" xfId="0" applyFont="1" applyBorder="1" applyAlignment="1">
      <alignment horizontal="center"/>
    </xf>
    <xf numFmtId="10" fontId="44" fillId="0" borderId="12" xfId="1" applyNumberFormat="1" applyFont="1" applyBorder="1"/>
    <xf numFmtId="2" fontId="0" fillId="41" borderId="12" xfId="0" applyNumberFormat="1" applyFont="1" applyFill="1" applyBorder="1"/>
    <xf numFmtId="0" fontId="45" fillId="39" borderId="0" xfId="0" applyFont="1" applyFill="1" applyAlignment="1">
      <alignment horizontal="center" vertical="center" wrapText="1"/>
    </xf>
    <xf numFmtId="0" fontId="46" fillId="0" borderId="0" xfId="0" applyFont="1"/>
    <xf numFmtId="0" fontId="0" fillId="0" borderId="0" xfId="0" applyFill="1"/>
    <xf numFmtId="0" fontId="22" fillId="37" borderId="0" xfId="0" applyFont="1" applyFill="1" applyAlignment="1">
      <alignment vertical="center" wrapText="1"/>
    </xf>
    <xf numFmtId="0" fontId="22" fillId="38" borderId="0" xfId="0" applyFont="1" applyFill="1" applyAlignment="1">
      <alignment vertical="center" wrapText="1"/>
    </xf>
    <xf numFmtId="0" fontId="0" fillId="0" borderId="12" xfId="0" applyBorder="1" applyAlignment="1">
      <alignment horizontal="center"/>
    </xf>
    <xf numFmtId="0" fontId="38" fillId="34" borderId="0" xfId="0" applyFont="1" applyFill="1" applyAlignment="1">
      <alignment horizontal="center" vertical="center" wrapText="1"/>
    </xf>
    <xf numFmtId="0" fontId="22" fillId="35" borderId="0" xfId="0" applyFont="1" applyFill="1" applyAlignment="1">
      <alignment vertical="center" wrapText="1"/>
    </xf>
    <xf numFmtId="0" fontId="22" fillId="36" borderId="0" xfId="0" applyFont="1" applyFill="1" applyAlignment="1">
      <alignment vertical="center" wrapText="1"/>
    </xf>
    <xf numFmtId="0" fontId="24" fillId="0" borderId="12" xfId="0" applyFont="1" applyBorder="1" applyAlignment="1">
      <alignment horizontal="center" vertical="center"/>
    </xf>
    <xf numFmtId="0" fontId="24" fillId="0" borderId="21" xfId="0" applyFont="1" applyFill="1" applyBorder="1" applyAlignment="1">
      <alignment horizontal="center" vertical="center"/>
    </xf>
    <xf numFmtId="0" fontId="24" fillId="0" borderId="20" xfId="0" applyFont="1" applyFill="1" applyBorder="1" applyAlignment="1">
      <alignment horizontal="center" vertical="center"/>
    </xf>
    <xf numFmtId="0" fontId="24" fillId="0" borderId="22" xfId="0" applyFont="1" applyFill="1" applyBorder="1" applyAlignment="1">
      <alignment horizontal="center" vertical="center"/>
    </xf>
    <xf numFmtId="0" fontId="46" fillId="42" borderId="25" xfId="0" applyFont="1" applyFill="1" applyBorder="1" applyAlignment="1">
      <alignment horizontal="center" vertical="center"/>
    </xf>
    <xf numFmtId="0" fontId="46" fillId="42" borderId="26" xfId="0" applyFont="1" applyFill="1" applyBorder="1" applyAlignment="1">
      <alignment horizontal="center" vertical="center"/>
    </xf>
    <xf numFmtId="0" fontId="46" fillId="42" borderId="18" xfId="0" applyFont="1" applyFill="1" applyBorder="1" applyAlignment="1">
      <alignment horizontal="center" vertical="center"/>
    </xf>
    <xf numFmtId="0" fontId="46" fillId="42" borderId="27" xfId="0" applyFont="1" applyFill="1" applyBorder="1" applyAlignment="1">
      <alignment horizontal="center" vertical="center"/>
    </xf>
    <xf numFmtId="0" fontId="46" fillId="42" borderId="28" xfId="0" applyFont="1" applyFill="1" applyBorder="1" applyAlignment="1">
      <alignment horizontal="center" vertical="center"/>
    </xf>
    <xf numFmtId="0" fontId="46" fillId="42" borderId="16" xfId="0" applyFont="1" applyFill="1" applyBorder="1" applyAlignment="1">
      <alignment horizontal="center" vertical="center"/>
    </xf>
    <xf numFmtId="0" fontId="22" fillId="36" borderId="0" xfId="0" applyFont="1" applyFill="1" applyAlignment="1">
      <alignment horizontal="center" vertical="center" wrapText="1"/>
    </xf>
    <xf numFmtId="3" fontId="22" fillId="36" borderId="0" xfId="0" applyNumberFormat="1" applyFont="1" applyFill="1" applyAlignment="1">
      <alignment horizontal="right" vertical="center" wrapText="1"/>
    </xf>
    <xf numFmtId="0" fontId="22" fillId="36" borderId="0" xfId="0" applyFont="1" applyFill="1" applyAlignment="1">
      <alignment horizontal="right" vertical="center" wrapText="1"/>
    </xf>
    <xf numFmtId="4" fontId="22" fillId="36" borderId="0" xfId="0" applyNumberFormat="1" applyFont="1" applyFill="1" applyAlignment="1">
      <alignment horizontal="center" vertical="center" wrapText="1"/>
    </xf>
  </cellXfs>
  <cellStyles count="69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 2" xfId="48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Euro" xfId="49"/>
    <cellStyle name="Hipervínculo 2" xfId="50"/>
    <cellStyle name="Hyperlink 2" xfId="51"/>
    <cellStyle name="Incorrecto" xfId="8" builtinId="27" customBuiltin="1"/>
    <cellStyle name="Millares 2" xfId="44"/>
    <cellStyle name="Millares 2 2" xfId="53"/>
    <cellStyle name="Millares 2 3" xfId="52"/>
    <cellStyle name="Millares 3" xfId="46"/>
    <cellStyle name="Millares 3 2" xfId="55"/>
    <cellStyle name="Millares 3 3" xfId="54"/>
    <cellStyle name="Millares 4" xfId="56"/>
    <cellStyle name="Millares 4 2" xfId="68"/>
    <cellStyle name="Neutral" xfId="9" builtinId="28" customBuiltin="1"/>
    <cellStyle name="Normal" xfId="0" builtinId="0"/>
    <cellStyle name="Normal 2" xfId="57"/>
    <cellStyle name="Normal 2 2" xfId="43"/>
    <cellStyle name="Normal 3" xfId="58"/>
    <cellStyle name="Normal 3 2" xfId="59"/>
    <cellStyle name="Normal 3 3" xfId="60"/>
    <cellStyle name="Normal 4" xfId="61"/>
    <cellStyle name="Normal 5" xfId="62"/>
    <cellStyle name="Normal 6" xfId="63"/>
    <cellStyle name="Normal 6 2" xfId="64"/>
    <cellStyle name="Normal 7" xfId="65"/>
    <cellStyle name="Notas" xfId="16" builtinId="10" customBuiltin="1"/>
    <cellStyle name="Notas 2" xfId="66"/>
    <cellStyle name="Porcentaje" xfId="1" builtinId="5"/>
    <cellStyle name="Porcentaje 2" xfId="47"/>
    <cellStyle name="Porcentaje 2 2" xfId="45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7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mage001.png@01D84290.5258E130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14</xdr:col>
      <xdr:colOff>392069</xdr:colOff>
      <xdr:row>21</xdr:row>
      <xdr:rowOff>143161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477000"/>
          <a:ext cx="11060069" cy="204816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23</xdr:row>
      <xdr:rowOff>0</xdr:rowOff>
    </xdr:from>
    <xdr:to>
      <xdr:col>4</xdr:col>
      <xdr:colOff>133350</xdr:colOff>
      <xdr:row>26</xdr:row>
      <xdr:rowOff>171450</xdr:rowOff>
    </xdr:to>
    <xdr:pic>
      <xdr:nvPicPr>
        <xdr:cNvPr id="6" name="Imagen 4" descr="cid:image001.png@01D84290.5258E130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63000"/>
          <a:ext cx="318135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showGridLines="0" tabSelected="1" topLeftCell="A13" workbookViewId="0">
      <selection activeCell="A30" sqref="A30:I41"/>
    </sheetView>
  </sheetViews>
  <sheetFormatPr baseColWidth="10" defaultRowHeight="15" x14ac:dyDescent="0.25"/>
  <sheetData>
    <row r="1" spans="1:18" x14ac:dyDescent="0.25">
      <c r="A1" s="23" t="s">
        <v>47</v>
      </c>
      <c r="B1" s="24"/>
      <c r="C1" s="5"/>
      <c r="D1" s="5"/>
      <c r="E1" s="5"/>
      <c r="F1" s="5"/>
      <c r="G1" s="5"/>
      <c r="H1" s="5"/>
      <c r="I1" s="5"/>
      <c r="J1" s="6"/>
      <c r="K1" s="6"/>
      <c r="L1" s="6"/>
      <c r="M1" s="6"/>
      <c r="N1" s="6"/>
    </row>
    <row r="2" spans="1:18" x14ac:dyDescent="0.25">
      <c r="A2" s="25" t="s">
        <v>48</v>
      </c>
      <c r="B2" s="24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</row>
    <row r="3" spans="1:18" x14ac:dyDescent="0.25">
      <c r="A3" s="26"/>
      <c r="B3" s="27"/>
      <c r="C3" s="5"/>
      <c r="D3" s="5"/>
      <c r="E3" s="5"/>
      <c r="F3" s="5"/>
      <c r="G3" s="5"/>
      <c r="H3" s="5"/>
      <c r="I3" s="5"/>
      <c r="J3" s="6"/>
      <c r="K3" s="6"/>
      <c r="L3" s="6"/>
      <c r="M3" s="6"/>
      <c r="N3" s="6"/>
    </row>
    <row r="4" spans="1:18" x14ac:dyDescent="0.25">
      <c r="A4" s="67" t="s">
        <v>49</v>
      </c>
      <c r="B4" s="67" t="s">
        <v>50</v>
      </c>
      <c r="C4" s="68" t="s">
        <v>62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70"/>
      <c r="O4" s="67" t="s">
        <v>49</v>
      </c>
      <c r="P4" s="67" t="s">
        <v>50</v>
      </c>
      <c r="Q4" s="63">
        <v>2022</v>
      </c>
      <c r="R4" s="63"/>
    </row>
    <row r="5" spans="1:18" x14ac:dyDescent="0.25">
      <c r="A5" s="67"/>
      <c r="B5" s="67"/>
      <c r="C5" s="28" t="s">
        <v>54</v>
      </c>
      <c r="D5" s="28" t="s">
        <v>61</v>
      </c>
      <c r="E5" s="28" t="s">
        <v>63</v>
      </c>
      <c r="F5" s="28" t="s">
        <v>64</v>
      </c>
      <c r="G5" s="28" t="s">
        <v>65</v>
      </c>
      <c r="H5" s="28" t="s">
        <v>66</v>
      </c>
      <c r="I5" s="28" t="s">
        <v>67</v>
      </c>
      <c r="J5" s="45" t="s">
        <v>68</v>
      </c>
      <c r="K5" s="45" t="s">
        <v>69</v>
      </c>
      <c r="L5" s="28" t="s">
        <v>71</v>
      </c>
      <c r="M5" s="28" t="s">
        <v>72</v>
      </c>
      <c r="N5" s="28" t="s">
        <v>73</v>
      </c>
      <c r="O5" s="67"/>
      <c r="P5" s="67"/>
      <c r="Q5" s="28" t="s">
        <v>54</v>
      </c>
      <c r="R5" s="28" t="s">
        <v>74</v>
      </c>
    </row>
    <row r="6" spans="1:18" x14ac:dyDescent="0.25">
      <c r="A6" s="29"/>
      <c r="B6" s="30"/>
      <c r="C6" s="31"/>
      <c r="D6" s="31"/>
      <c r="E6" s="31"/>
      <c r="F6" s="31"/>
      <c r="G6" s="31"/>
      <c r="H6" s="31"/>
      <c r="I6" s="31"/>
      <c r="J6" s="44"/>
      <c r="K6" s="44"/>
      <c r="L6" s="10"/>
      <c r="M6" s="10"/>
      <c r="N6" s="10"/>
      <c r="O6" s="29"/>
      <c r="P6" s="30"/>
      <c r="Q6" s="10"/>
      <c r="R6" s="10"/>
    </row>
    <row r="7" spans="1:18" x14ac:dyDescent="0.25">
      <c r="A7" s="32"/>
      <c r="B7" s="33"/>
      <c r="C7" s="31"/>
      <c r="D7" s="31"/>
      <c r="E7" s="31"/>
      <c r="F7" s="31"/>
      <c r="G7" s="31"/>
      <c r="H7" s="31"/>
      <c r="I7" s="31"/>
      <c r="J7" s="44"/>
      <c r="K7" s="44"/>
      <c r="L7" s="10"/>
      <c r="M7" s="10"/>
      <c r="N7" s="10"/>
      <c r="O7" s="32"/>
      <c r="P7" s="33"/>
      <c r="Q7" s="10"/>
      <c r="R7" s="10"/>
    </row>
    <row r="8" spans="1:18" x14ac:dyDescent="0.25">
      <c r="A8" s="34" t="s">
        <v>51</v>
      </c>
      <c r="B8" s="35" t="s">
        <v>52</v>
      </c>
      <c r="C8" s="36">
        <v>628.266822567963</v>
      </c>
      <c r="D8" s="36">
        <v>666.51491767307868</v>
      </c>
      <c r="E8" s="36">
        <v>692.44856230970277</v>
      </c>
      <c r="F8" s="36">
        <v>725.4504887411008</v>
      </c>
      <c r="G8" s="36">
        <v>748.8280032300928</v>
      </c>
      <c r="H8" s="36">
        <v>772.26915003951444</v>
      </c>
      <c r="I8" s="36">
        <v>789.53998595621761</v>
      </c>
      <c r="J8" s="43">
        <v>809.37168740717391</v>
      </c>
      <c r="K8" s="43">
        <v>831.99366997019149</v>
      </c>
      <c r="L8" s="47">
        <v>855.68247177400372</v>
      </c>
      <c r="M8" s="47">
        <v>880.88864612376449</v>
      </c>
      <c r="N8" s="47">
        <v>900.78036666067555</v>
      </c>
      <c r="O8" s="34" t="s">
        <v>51</v>
      </c>
      <c r="P8" s="35" t="s">
        <v>52</v>
      </c>
      <c r="Q8" s="36">
        <v>934.33619002336945</v>
      </c>
      <c r="R8" s="54">
        <v>978.60325697028588</v>
      </c>
    </row>
    <row r="9" spans="1:18" x14ac:dyDescent="0.25">
      <c r="A9" s="10"/>
      <c r="B9" s="10"/>
      <c r="C9" s="10"/>
      <c r="D9" s="10"/>
      <c r="E9" s="10"/>
      <c r="F9" s="10"/>
      <c r="G9" s="10"/>
      <c r="H9" s="10"/>
      <c r="I9" s="10"/>
      <c r="J9" s="42"/>
      <c r="K9" s="42"/>
      <c r="L9" s="10"/>
      <c r="M9" s="10"/>
      <c r="N9" s="10"/>
      <c r="O9" s="10"/>
      <c r="P9" s="10"/>
      <c r="Q9" s="10"/>
      <c r="R9" s="10"/>
    </row>
    <row r="30" spans="1:9" x14ac:dyDescent="0.25">
      <c r="A30" s="64" t="s">
        <v>8</v>
      </c>
      <c r="B30" s="64"/>
      <c r="C30" s="64"/>
      <c r="G30" s="60"/>
      <c r="H30" s="60"/>
      <c r="I30" s="60"/>
    </row>
    <row r="31" spans="1:9" x14ac:dyDescent="0.25">
      <c r="A31" s="19" t="s">
        <v>9</v>
      </c>
      <c r="B31" s="65" t="s">
        <v>81</v>
      </c>
      <c r="C31" s="65"/>
      <c r="G31" s="60"/>
      <c r="H31" s="60"/>
      <c r="I31" s="60"/>
    </row>
    <row r="32" spans="1:9" x14ac:dyDescent="0.25">
      <c r="A32" s="20" t="s">
        <v>10</v>
      </c>
      <c r="B32" s="66" t="s">
        <v>11</v>
      </c>
      <c r="C32" s="66"/>
      <c r="G32" s="60"/>
      <c r="H32" s="60"/>
      <c r="I32" s="60"/>
    </row>
    <row r="33" spans="1:9" x14ac:dyDescent="0.25">
      <c r="A33" s="21" t="s">
        <v>12</v>
      </c>
      <c r="B33" s="61" t="s">
        <v>11</v>
      </c>
      <c r="C33" s="61"/>
      <c r="G33" s="60"/>
      <c r="H33" s="60"/>
      <c r="I33" s="60"/>
    </row>
    <row r="34" spans="1:9" x14ac:dyDescent="0.25">
      <c r="A34" s="21" t="s">
        <v>13</v>
      </c>
      <c r="B34" s="61" t="s">
        <v>33</v>
      </c>
      <c r="C34" s="61"/>
      <c r="G34" s="60"/>
      <c r="H34" s="60"/>
      <c r="I34" s="60"/>
    </row>
    <row r="35" spans="1:9" ht="22.5" x14ac:dyDescent="0.25">
      <c r="A35" s="22" t="s">
        <v>14</v>
      </c>
      <c r="B35" s="62" t="s">
        <v>15</v>
      </c>
      <c r="C35" s="62"/>
      <c r="G35" s="60"/>
      <c r="H35" s="60"/>
      <c r="I35" s="60"/>
    </row>
    <row r="36" spans="1:9" x14ac:dyDescent="0.25">
      <c r="A36" s="21" t="s">
        <v>16</v>
      </c>
      <c r="B36" s="61" t="s">
        <v>17</v>
      </c>
      <c r="C36" s="61"/>
      <c r="G36" s="60"/>
      <c r="H36" s="60"/>
      <c r="I36" s="60"/>
    </row>
    <row r="37" spans="1:9" ht="33.75" x14ac:dyDescent="0.25">
      <c r="A37" s="22" t="s">
        <v>18</v>
      </c>
      <c r="B37" s="62" t="s">
        <v>19</v>
      </c>
      <c r="C37" s="62"/>
      <c r="G37" s="60"/>
      <c r="H37" s="60"/>
      <c r="I37" s="60"/>
    </row>
    <row r="38" spans="1:9" x14ac:dyDescent="0.25">
      <c r="A38" s="21" t="s">
        <v>20</v>
      </c>
      <c r="B38" s="61" t="s">
        <v>21</v>
      </c>
      <c r="C38" s="61"/>
      <c r="G38" s="60"/>
      <c r="H38" s="60"/>
      <c r="I38" s="60"/>
    </row>
    <row r="40" spans="1:9" ht="31.5" x14ac:dyDescent="0.25">
      <c r="A40" s="58" t="s">
        <v>22</v>
      </c>
      <c r="B40" s="58" t="s">
        <v>23</v>
      </c>
      <c r="C40" s="58" t="s">
        <v>24</v>
      </c>
      <c r="D40" s="58" t="s">
        <v>25</v>
      </c>
      <c r="E40" s="58" t="s">
        <v>26</v>
      </c>
      <c r="F40" s="58" t="s">
        <v>27</v>
      </c>
      <c r="G40" s="58" t="s">
        <v>76</v>
      </c>
      <c r="H40" s="58" t="s">
        <v>77</v>
      </c>
      <c r="I40" s="58" t="s">
        <v>78</v>
      </c>
    </row>
    <row r="41" spans="1:9" ht="33.75" x14ac:dyDescent="0.25">
      <c r="A41" s="77" t="s">
        <v>11</v>
      </c>
      <c r="B41" s="77" t="s">
        <v>17</v>
      </c>
      <c r="C41" s="77" t="s">
        <v>46</v>
      </c>
      <c r="D41" s="77" t="s">
        <v>83</v>
      </c>
      <c r="E41" s="77" t="s">
        <v>21</v>
      </c>
      <c r="F41" s="80">
        <v>96.54</v>
      </c>
      <c r="G41" s="78">
        <v>132300</v>
      </c>
      <c r="H41" s="79" t="s">
        <v>84</v>
      </c>
      <c r="I41" s="77" t="s">
        <v>79</v>
      </c>
    </row>
  </sheetData>
  <mergeCells count="15">
    <mergeCell ref="Q4:R4"/>
    <mergeCell ref="A30:C30"/>
    <mergeCell ref="B31:C31"/>
    <mergeCell ref="B32:C32"/>
    <mergeCell ref="B33:C33"/>
    <mergeCell ref="A4:A5"/>
    <mergeCell ref="B4:B5"/>
    <mergeCell ref="C4:N4"/>
    <mergeCell ref="O4:O5"/>
    <mergeCell ref="P4:P5"/>
    <mergeCell ref="B34:C34"/>
    <mergeCell ref="B35:C35"/>
    <mergeCell ref="B36:C36"/>
    <mergeCell ref="B37:C37"/>
    <mergeCell ref="B38:C3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showGridLines="0" workbookViewId="0">
      <selection activeCell="A2" sqref="A2:F9"/>
    </sheetView>
  </sheetViews>
  <sheetFormatPr baseColWidth="10" defaultRowHeight="15" x14ac:dyDescent="0.25"/>
  <cols>
    <col min="1" max="1" width="26.7109375" style="6" customWidth="1"/>
    <col min="2" max="3" width="11.42578125" style="6"/>
    <col min="4" max="4" width="11.7109375" style="6" bestFit="1" customWidth="1"/>
    <col min="5" max="5" width="11.42578125" style="6"/>
    <col min="6" max="6" width="14.42578125" style="6" bestFit="1" customWidth="1"/>
    <col min="7" max="16384" width="11.42578125" style="6"/>
  </cols>
  <sheetData>
    <row r="1" spans="1:8" ht="15.75" thickBot="1" x14ac:dyDescent="0.3"/>
    <row r="2" spans="1:8" x14ac:dyDescent="0.25">
      <c r="A2" s="71" t="s">
        <v>82</v>
      </c>
      <c r="B2" s="72"/>
      <c r="C2" s="72"/>
      <c r="D2" s="72"/>
      <c r="E2" s="72"/>
      <c r="F2" s="73"/>
    </row>
    <row r="3" spans="1:8" ht="15.75" thickBot="1" x14ac:dyDescent="0.3">
      <c r="A3" s="74"/>
      <c r="B3" s="75"/>
      <c r="C3" s="75"/>
      <c r="D3" s="75"/>
      <c r="E3" s="75"/>
      <c r="F3" s="76"/>
    </row>
    <row r="4" spans="1:8" ht="23.25" x14ac:dyDescent="0.35">
      <c r="A4" s="59" t="s">
        <v>0</v>
      </c>
    </row>
    <row r="5" spans="1:8" ht="18.75" x14ac:dyDescent="0.3">
      <c r="A5" s="46" t="s">
        <v>1</v>
      </c>
      <c r="B5" s="46" t="s">
        <v>2</v>
      </c>
      <c r="C5" s="46" t="s">
        <v>3</v>
      </c>
      <c r="D5" s="41">
        <v>44562</v>
      </c>
      <c r="E5" s="41">
        <v>44593</v>
      </c>
      <c r="F5" s="41">
        <v>44621</v>
      </c>
      <c r="H5" s="55" t="s">
        <v>2</v>
      </c>
    </row>
    <row r="6" spans="1:8" ht="33.75" customHeight="1" x14ac:dyDescent="0.3">
      <c r="A6" s="40" t="s">
        <v>7</v>
      </c>
      <c r="B6" s="39">
        <v>0.25</v>
      </c>
      <c r="C6" s="38" t="s">
        <v>4</v>
      </c>
      <c r="D6" s="37">
        <v>78.239999999999995</v>
      </c>
      <c r="E6" s="37">
        <v>88.272599999999997</v>
      </c>
      <c r="F6" s="37">
        <v>96.54</v>
      </c>
      <c r="H6" s="56">
        <f>+(F6/D6)-1</f>
        <v>0.23389570552147254</v>
      </c>
    </row>
    <row r="7" spans="1:8" ht="18.75" x14ac:dyDescent="0.3">
      <c r="A7" s="48" t="s">
        <v>75</v>
      </c>
      <c r="B7" s="49">
        <v>0.6</v>
      </c>
      <c r="C7" s="50" t="s">
        <v>4</v>
      </c>
      <c r="D7" s="57">
        <v>359.68340007637795</v>
      </c>
      <c r="E7" s="57">
        <v>359.68340007637795</v>
      </c>
      <c r="F7" s="57">
        <v>422.23</v>
      </c>
      <c r="H7" s="56">
        <f>(F7/D7)-1</f>
        <v>0.17389348496577939</v>
      </c>
    </row>
    <row r="8" spans="1:8" ht="19.5" thickBot="1" x14ac:dyDescent="0.35">
      <c r="A8" s="1" t="s">
        <v>53</v>
      </c>
      <c r="B8" s="3">
        <v>0.15</v>
      </c>
      <c r="C8" s="2" t="s">
        <v>4</v>
      </c>
      <c r="D8" s="10">
        <v>934.3</v>
      </c>
      <c r="E8" s="10">
        <v>978.6</v>
      </c>
      <c r="F8" s="10">
        <v>978.6</v>
      </c>
      <c r="H8" s="56">
        <f>(F8/D8)-1</f>
        <v>4.7415177137964282E-2</v>
      </c>
    </row>
    <row r="9" spans="1:8" ht="15.75" thickBot="1" x14ac:dyDescent="0.3">
      <c r="A9" s="4"/>
      <c r="B9" s="4"/>
      <c r="C9" s="4"/>
      <c r="D9" s="9"/>
      <c r="E9" s="9">
        <f>+((E6/D6)*B6+(E7/D7)*B7+(E8/D8)*B8)-1</f>
        <v>3.9169408472535139E-2</v>
      </c>
      <c r="F9" s="9">
        <f>+((F6/E6)*B6+(F7/E7)*B7+(F8/E8)*B8)-1</f>
        <v>0.12775049137098193</v>
      </c>
    </row>
  </sheetData>
  <mergeCells count="1">
    <mergeCell ref="A2:F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6"/>
  <sheetViews>
    <sheetView showGridLines="0" workbookViewId="0">
      <selection activeCell="I12" sqref="I12"/>
    </sheetView>
  </sheetViews>
  <sheetFormatPr baseColWidth="10" defaultRowHeight="15.75" x14ac:dyDescent="0.25"/>
  <cols>
    <col min="1" max="1" width="11.42578125" style="11"/>
    <col min="2" max="2" width="55.85546875" style="11" bestFit="1" customWidth="1"/>
    <col min="3" max="3" width="9.7109375" style="11" bestFit="1" customWidth="1"/>
    <col min="4" max="4" width="10" style="11" bestFit="1" customWidth="1"/>
    <col min="5" max="5" width="14.7109375" style="11" bestFit="1" customWidth="1"/>
    <col min="6" max="6" width="12.140625" style="12" customWidth="1"/>
    <col min="7" max="7" width="14.7109375" style="11" bestFit="1" customWidth="1"/>
    <col min="8" max="8" width="9" style="11" customWidth="1"/>
    <col min="9" max="9" width="8.85546875" style="11" customWidth="1"/>
    <col min="10" max="10" width="10" style="11" customWidth="1"/>
    <col min="11" max="11" width="8.85546875" style="11" customWidth="1"/>
    <col min="12" max="12" width="9.42578125" style="11" customWidth="1"/>
    <col min="13" max="16384" width="11.42578125" style="11"/>
  </cols>
  <sheetData>
    <row r="2" spans="2:7" ht="16.5" thickBot="1" x14ac:dyDescent="0.3">
      <c r="B2" s="8" t="s">
        <v>55</v>
      </c>
    </row>
    <row r="3" spans="2:7" ht="32.25" thickBot="1" x14ac:dyDescent="0.3">
      <c r="E3" s="13" t="s">
        <v>70</v>
      </c>
      <c r="F3" s="13" t="s">
        <v>2</v>
      </c>
      <c r="G3" s="13" t="s">
        <v>80</v>
      </c>
    </row>
    <row r="4" spans="2:7" ht="16.5" thickBot="1" x14ac:dyDescent="0.3">
      <c r="B4" s="14" t="s">
        <v>5</v>
      </c>
      <c r="C4" s="15" t="s">
        <v>6</v>
      </c>
      <c r="D4" s="15" t="s">
        <v>3</v>
      </c>
      <c r="E4" s="13" t="s">
        <v>56</v>
      </c>
      <c r="F4" s="13" t="s">
        <v>60</v>
      </c>
      <c r="G4" s="13" t="s">
        <v>56</v>
      </c>
    </row>
    <row r="5" spans="2:7" ht="16.5" thickBot="1" x14ac:dyDescent="0.3">
      <c r="B5" s="16" t="s">
        <v>34</v>
      </c>
      <c r="C5" s="17" t="s">
        <v>35</v>
      </c>
      <c r="D5" s="17" t="s">
        <v>36</v>
      </c>
      <c r="E5" s="53">
        <v>186954</v>
      </c>
      <c r="F5" s="18">
        <f>+CALCULO!F9</f>
        <v>0.12775049137098193</v>
      </c>
      <c r="G5" s="51">
        <f t="shared" ref="G5:G13" si="0">+E5*(1+F5)</f>
        <v>210837.46536377055</v>
      </c>
    </row>
    <row r="6" spans="2:7" ht="16.5" thickBot="1" x14ac:dyDescent="0.3">
      <c r="B6" s="16" t="s">
        <v>37</v>
      </c>
      <c r="C6" s="17" t="s">
        <v>35</v>
      </c>
      <c r="D6" s="17" t="s">
        <v>36</v>
      </c>
      <c r="E6" s="53">
        <v>108617.1</v>
      </c>
      <c r="F6" s="18">
        <v>0.1278</v>
      </c>
      <c r="G6" s="52">
        <f t="shared" si="0"/>
        <v>122498.36538</v>
      </c>
    </row>
    <row r="7" spans="2:7" ht="16.5" thickBot="1" x14ac:dyDescent="0.3">
      <c r="B7" s="16" t="s">
        <v>38</v>
      </c>
      <c r="C7" s="17" t="s">
        <v>35</v>
      </c>
      <c r="D7" s="17" t="s">
        <v>36</v>
      </c>
      <c r="E7" s="53">
        <v>79796.97</v>
      </c>
      <c r="F7" s="18">
        <v>0.1278</v>
      </c>
      <c r="G7" s="52">
        <f t="shared" si="0"/>
        <v>89995.022765999995</v>
      </c>
    </row>
    <row r="8" spans="2:7" ht="16.5" thickBot="1" x14ac:dyDescent="0.3">
      <c r="B8" s="16" t="s">
        <v>39</v>
      </c>
      <c r="C8" s="17" t="s">
        <v>35</v>
      </c>
      <c r="D8" s="17" t="s">
        <v>36</v>
      </c>
      <c r="E8" s="53">
        <v>17050.72</v>
      </c>
      <c r="F8" s="18">
        <v>0.1278</v>
      </c>
      <c r="G8" s="52">
        <f t="shared" si="0"/>
        <v>19229.802016000001</v>
      </c>
    </row>
    <row r="9" spans="2:7" ht="16.5" thickBot="1" x14ac:dyDescent="0.3">
      <c r="B9" s="16" t="s">
        <v>40</v>
      </c>
      <c r="C9" s="17" t="s">
        <v>35</v>
      </c>
      <c r="D9" s="17" t="s">
        <v>36</v>
      </c>
      <c r="E9" s="53">
        <v>211552.33</v>
      </c>
      <c r="F9" s="18">
        <v>0.1278</v>
      </c>
      <c r="G9" s="52">
        <f t="shared" si="0"/>
        <v>238588.71777399996</v>
      </c>
    </row>
    <row r="10" spans="2:7" ht="16.5" thickBot="1" x14ac:dyDescent="0.3">
      <c r="B10" s="16" t="s">
        <v>41</v>
      </c>
      <c r="C10" s="17" t="s">
        <v>35</v>
      </c>
      <c r="D10" s="17" t="s">
        <v>36</v>
      </c>
      <c r="E10" s="53">
        <v>1924387.27</v>
      </c>
      <c r="F10" s="18">
        <v>0.1278</v>
      </c>
      <c r="G10" s="52">
        <f t="shared" si="0"/>
        <v>2170323.9631059999</v>
      </c>
    </row>
    <row r="11" spans="2:7" ht="16.5" thickBot="1" x14ac:dyDescent="0.3">
      <c r="B11" s="16" t="s">
        <v>42</v>
      </c>
      <c r="C11" s="17" t="s">
        <v>35</v>
      </c>
      <c r="D11" s="17" t="s">
        <v>36</v>
      </c>
      <c r="E11" s="53">
        <v>22102.98</v>
      </c>
      <c r="F11" s="18">
        <v>0.1278</v>
      </c>
      <c r="G11" s="52">
        <f t="shared" si="0"/>
        <v>24927.740843999996</v>
      </c>
    </row>
    <row r="12" spans="2:7" ht="16.5" thickBot="1" x14ac:dyDescent="0.3">
      <c r="B12" s="16" t="s">
        <v>43</v>
      </c>
      <c r="C12" s="17" t="s">
        <v>35</v>
      </c>
      <c r="D12" s="17" t="s">
        <v>36</v>
      </c>
      <c r="E12" s="53">
        <v>11050.21</v>
      </c>
      <c r="F12" s="18">
        <v>0.1278</v>
      </c>
      <c r="G12" s="52">
        <f t="shared" si="0"/>
        <v>12462.426837999998</v>
      </c>
    </row>
    <row r="13" spans="2:7" ht="16.5" thickBot="1" x14ac:dyDescent="0.3">
      <c r="B13" s="16" t="s">
        <v>44</v>
      </c>
      <c r="C13" s="17" t="s">
        <v>45</v>
      </c>
      <c r="D13" s="17" t="s">
        <v>36</v>
      </c>
      <c r="E13" s="53">
        <v>170504.67</v>
      </c>
      <c r="F13" s="18">
        <v>0.1278</v>
      </c>
      <c r="G13" s="52">
        <f t="shared" si="0"/>
        <v>192295.166826</v>
      </c>
    </row>
    <row r="14" spans="2:7" x14ac:dyDescent="0.25">
      <c r="B14" s="7"/>
    </row>
    <row r="15" spans="2:7" ht="16.5" thickBot="1" x14ac:dyDescent="0.3">
      <c r="B15" s="8" t="s">
        <v>57</v>
      </c>
    </row>
    <row r="16" spans="2:7" ht="32.25" thickBot="1" x14ac:dyDescent="0.3">
      <c r="E16" s="13" t="s">
        <v>70</v>
      </c>
      <c r="F16" s="13" t="s">
        <v>2</v>
      </c>
      <c r="G16" s="13" t="s">
        <v>80</v>
      </c>
    </row>
    <row r="17" spans="2:7" ht="16.5" thickBot="1" x14ac:dyDescent="0.3">
      <c r="B17" s="14" t="s">
        <v>5</v>
      </c>
      <c r="C17" s="15" t="s">
        <v>6</v>
      </c>
      <c r="D17" s="15" t="s">
        <v>3</v>
      </c>
      <c r="E17" s="13" t="s">
        <v>56</v>
      </c>
      <c r="F17" s="13" t="s">
        <v>60</v>
      </c>
      <c r="G17" s="13" t="s">
        <v>56</v>
      </c>
    </row>
    <row r="18" spans="2:7" ht="16.5" thickBot="1" x14ac:dyDescent="0.3">
      <c r="B18" s="16" t="s">
        <v>31</v>
      </c>
      <c r="C18" s="17" t="s">
        <v>58</v>
      </c>
      <c r="D18" s="17" t="s">
        <v>36</v>
      </c>
      <c r="E18" s="53">
        <v>3807775.5</v>
      </c>
      <c r="F18" s="18">
        <v>0.1278</v>
      </c>
      <c r="G18" s="51">
        <f>+E18*(1+F18)</f>
        <v>4294409.2089</v>
      </c>
    </row>
    <row r="19" spans="2:7" ht="16.5" thickBot="1" x14ac:dyDescent="0.3">
      <c r="B19" s="16" t="s">
        <v>32</v>
      </c>
      <c r="C19" s="17" t="s">
        <v>58</v>
      </c>
      <c r="D19" s="17" t="s">
        <v>36</v>
      </c>
      <c r="E19" s="53">
        <v>19338.830000000002</v>
      </c>
      <c r="F19" s="18">
        <v>0.1278</v>
      </c>
      <c r="G19" s="52">
        <f t="shared" ref="G19:G24" si="1">+E19*(1+F19)</f>
        <v>21810.332473999999</v>
      </c>
    </row>
    <row r="20" spans="2:7" ht="16.5" thickBot="1" x14ac:dyDescent="0.3">
      <c r="B20" s="16" t="s">
        <v>29</v>
      </c>
      <c r="C20" s="17" t="s">
        <v>35</v>
      </c>
      <c r="D20" s="17" t="s">
        <v>36</v>
      </c>
      <c r="E20" s="53">
        <v>209422.91</v>
      </c>
      <c r="F20" s="18">
        <v>0.1278</v>
      </c>
      <c r="G20" s="52">
        <f t="shared" si="1"/>
        <v>236187.15789799998</v>
      </c>
    </row>
    <row r="21" spans="2:7" ht="16.5" thickBot="1" x14ac:dyDescent="0.3">
      <c r="B21" s="16" t="s">
        <v>30</v>
      </c>
      <c r="C21" s="17" t="s">
        <v>35</v>
      </c>
      <c r="D21" s="17" t="s">
        <v>36</v>
      </c>
      <c r="E21" s="53">
        <v>223197.6</v>
      </c>
      <c r="F21" s="18">
        <v>0.1278</v>
      </c>
      <c r="G21" s="52">
        <f t="shared" si="1"/>
        <v>251722.25327999998</v>
      </c>
    </row>
    <row r="22" spans="2:7" ht="16.5" thickBot="1" x14ac:dyDescent="0.3">
      <c r="B22" s="16" t="s">
        <v>28</v>
      </c>
      <c r="C22" s="17" t="s">
        <v>35</v>
      </c>
      <c r="D22" s="17" t="s">
        <v>36</v>
      </c>
      <c r="E22" s="53">
        <v>24185.05</v>
      </c>
      <c r="F22" s="18">
        <v>0.1278</v>
      </c>
      <c r="G22" s="52">
        <f t="shared" si="1"/>
        <v>27275.899389999999</v>
      </c>
    </row>
    <row r="23" spans="2:7" ht="16.5" thickBot="1" x14ac:dyDescent="0.3">
      <c r="B23" s="16" t="s">
        <v>59</v>
      </c>
      <c r="C23" s="17" t="s">
        <v>35</v>
      </c>
      <c r="D23" s="17" t="s">
        <v>36</v>
      </c>
      <c r="E23" s="53">
        <v>5474362.0899999999</v>
      </c>
      <c r="F23" s="18">
        <v>0.1278</v>
      </c>
      <c r="G23" s="52">
        <f>+E23*(1+F23)</f>
        <v>6173985.5651019998</v>
      </c>
    </row>
    <row r="24" spans="2:7" ht="16.5" thickBot="1" x14ac:dyDescent="0.3">
      <c r="B24" s="16" t="s">
        <v>32</v>
      </c>
      <c r="C24" s="17" t="s">
        <v>58</v>
      </c>
      <c r="D24" s="17" t="s">
        <v>36</v>
      </c>
      <c r="E24" s="53">
        <v>18272.84</v>
      </c>
      <c r="F24" s="18">
        <v>0.1278</v>
      </c>
      <c r="G24" s="52">
        <f t="shared" si="1"/>
        <v>20608.108951999999</v>
      </c>
    </row>
    <row r="25" spans="2:7" x14ac:dyDescent="0.25">
      <c r="B25" s="7"/>
    </row>
    <row r="26" spans="2:7" x14ac:dyDescent="0.25">
      <c r="B2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RESPALDO</vt:lpstr>
      <vt:lpstr>CALCULO</vt:lpstr>
      <vt:lpstr>TARIFAS 03-2022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oiladdper</dc:creator>
  <cp:lastModifiedBy>raraneda</cp:lastModifiedBy>
  <cp:lastPrinted>2019-03-08T12:06:52Z</cp:lastPrinted>
  <dcterms:created xsi:type="dcterms:W3CDTF">2018-12-05T15:38:52Z</dcterms:created>
  <dcterms:modified xsi:type="dcterms:W3CDTF">2022-04-18T17:33:46Z</dcterms:modified>
</cp:coreProperties>
</file>