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15" windowWidth="19635" windowHeight="742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M44" i="1"/>
  <c r="B42" l="1"/>
  <c r="D42" s="1"/>
  <c r="E42" s="1"/>
  <c r="F42" s="1"/>
  <c r="G42" s="1"/>
  <c r="H42" s="1"/>
  <c r="K42" l="1"/>
  <c r="M42" s="1"/>
  <c r="D43" l="1"/>
  <c r="E43" s="1"/>
  <c r="F43" s="1"/>
  <c r="G43" s="1"/>
  <c r="H43" s="1"/>
  <c r="D41"/>
  <c r="E41" s="1"/>
  <c r="F41" s="1"/>
  <c r="G41" s="1"/>
  <c r="H41" s="1"/>
  <c r="D40"/>
  <c r="E40" s="1"/>
  <c r="F40" s="1"/>
  <c r="G40" s="1"/>
  <c r="H40" s="1"/>
  <c r="D39"/>
  <c r="E39" s="1"/>
  <c r="F39" s="1"/>
  <c r="G39" s="1"/>
  <c r="H39" s="1"/>
  <c r="D38"/>
  <c r="E38" s="1"/>
  <c r="F38" s="1"/>
  <c r="G38" s="1"/>
  <c r="H38" s="1"/>
  <c r="D37"/>
  <c r="E37" s="1"/>
  <c r="F37" s="1"/>
  <c r="G37" s="1"/>
  <c r="D21"/>
  <c r="E21" s="1"/>
  <c r="F21" s="1"/>
  <c r="G21" s="1"/>
  <c r="D28"/>
  <c r="E28" s="1"/>
  <c r="F28" s="1"/>
  <c r="G28" s="1"/>
  <c r="D5"/>
  <c r="E5" s="1"/>
  <c r="F5" s="1"/>
  <c r="G5" s="1"/>
  <c r="D9"/>
  <c r="E9" s="1"/>
  <c r="F9" s="1"/>
  <c r="G9" s="1"/>
  <c r="D19"/>
  <c r="E19" s="1"/>
  <c r="F19" s="1"/>
  <c r="G19" s="1"/>
  <c r="D24"/>
  <c r="E24" s="1"/>
  <c r="F24" s="1"/>
  <c r="G24" s="1"/>
  <c r="D14"/>
  <c r="E14" s="1"/>
  <c r="F14" s="1"/>
  <c r="G14" s="1"/>
  <c r="D12"/>
  <c r="E12" s="1"/>
  <c r="F12" s="1"/>
  <c r="G12" s="1"/>
  <c r="D20"/>
  <c r="E20" s="1"/>
  <c r="F20" s="1"/>
  <c r="G20" s="1"/>
  <c r="D23"/>
  <c r="E23" s="1"/>
  <c r="F23" s="1"/>
  <c r="G23" s="1"/>
  <c r="D25"/>
  <c r="E25" s="1"/>
  <c r="F25" s="1"/>
  <c r="G25" s="1"/>
  <c r="D22"/>
  <c r="E22" s="1"/>
  <c r="F22" s="1"/>
  <c r="G22" s="1"/>
  <c r="D18"/>
  <c r="E18" s="1"/>
  <c r="F18" s="1"/>
  <c r="G18" s="1"/>
  <c r="D11"/>
  <c r="E11" s="1"/>
  <c r="F11" s="1"/>
  <c r="G11" s="1"/>
  <c r="D16"/>
  <c r="E16" s="1"/>
  <c r="F16" s="1"/>
  <c r="G16" s="1"/>
  <c r="D15"/>
  <c r="E15" s="1"/>
  <c r="F15" s="1"/>
  <c r="G15" s="1"/>
  <c r="D31"/>
  <c r="E31" s="1"/>
  <c r="F31" s="1"/>
  <c r="G31" s="1"/>
  <c r="D30"/>
  <c r="E30" s="1"/>
  <c r="F30" s="1"/>
  <c r="G30" s="1"/>
  <c r="D6"/>
  <c r="E6" s="1"/>
  <c r="F6" s="1"/>
  <c r="G6" s="1"/>
  <c r="D27"/>
  <c r="E27" s="1"/>
  <c r="F27" s="1"/>
  <c r="G27" s="1"/>
  <c r="D29"/>
  <c r="E29" s="1"/>
  <c r="F29" s="1"/>
  <c r="G29" s="1"/>
  <c r="D7"/>
  <c r="E7" s="1"/>
  <c r="F7" s="1"/>
  <c r="G7" s="1"/>
  <c r="D13"/>
  <c r="E13" s="1"/>
  <c r="F13" s="1"/>
  <c r="G13" s="1"/>
  <c r="D10"/>
  <c r="E10" s="1"/>
  <c r="F10" s="1"/>
  <c r="G10" s="1"/>
  <c r="D26"/>
  <c r="E26" s="1"/>
  <c r="F26" s="1"/>
  <c r="G26" s="1"/>
  <c r="D8"/>
  <c r="E8" s="1"/>
  <c r="F8" s="1"/>
  <c r="G8" s="1"/>
  <c r="D17"/>
  <c r="E17" s="1"/>
  <c r="F17" s="1"/>
  <c r="G17" s="1"/>
  <c r="H37" l="1"/>
  <c r="K40"/>
  <c r="M40" s="1"/>
  <c r="K17"/>
  <c r="M17" s="1"/>
  <c r="K26"/>
  <c r="M26" s="1"/>
  <c r="K10"/>
  <c r="M10" s="1"/>
  <c r="K7"/>
  <c r="M7" s="1"/>
  <c r="K27"/>
  <c r="M27" s="1"/>
  <c r="K30"/>
  <c r="M30" s="1"/>
  <c r="K15"/>
  <c r="M15" s="1"/>
  <c r="K11"/>
  <c r="M11" s="1"/>
  <c r="K22"/>
  <c r="M22" s="1"/>
  <c r="K23"/>
  <c r="M23" s="1"/>
  <c r="K12"/>
  <c r="M12" s="1"/>
  <c r="K24"/>
  <c r="M24" s="1"/>
  <c r="K9"/>
  <c r="M9" s="1"/>
  <c r="K28"/>
  <c r="M28" s="1"/>
  <c r="K38"/>
  <c r="M38" s="1"/>
  <c r="K43"/>
  <c r="M43" s="1"/>
  <c r="K39" l="1"/>
  <c r="M39" s="1"/>
  <c r="K41"/>
  <c r="M41" s="1"/>
  <c r="K37"/>
  <c r="M37" s="1"/>
  <c r="K21"/>
  <c r="M21" s="1"/>
  <c r="K5"/>
  <c r="M5" s="1"/>
  <c r="K19"/>
  <c r="M19" s="1"/>
  <c r="M32" s="1"/>
  <c r="K14"/>
  <c r="M14" s="1"/>
  <c r="K20"/>
  <c r="M20" s="1"/>
  <c r="K25"/>
  <c r="M25" s="1"/>
  <c r="K18"/>
  <c r="M18" s="1"/>
  <c r="K16"/>
  <c r="M16" s="1"/>
  <c r="K31"/>
  <c r="M31" s="1"/>
  <c r="K6"/>
  <c r="M6" s="1"/>
  <c r="K29"/>
  <c r="M29" s="1"/>
  <c r="K13"/>
  <c r="M13" s="1"/>
  <c r="K8"/>
  <c r="M8" s="1"/>
  <c r="M46" l="1"/>
</calcChain>
</file>

<file path=xl/sharedStrings.xml><?xml version="1.0" encoding="utf-8"?>
<sst xmlns="http://schemas.openxmlformats.org/spreadsheetml/2006/main" count="58" uniqueCount="45">
  <si>
    <t>DESPARAFINACION</t>
  </si>
  <si>
    <t>PETROLEROS PRIVADOS</t>
  </si>
  <si>
    <t>APELLIDO_Y</t>
  </si>
  <si>
    <t>BRUTO</t>
  </si>
  <si>
    <t>NO REM</t>
  </si>
  <si>
    <t>TOTAL</t>
  </si>
  <si>
    <t>Contribucion</t>
  </si>
  <si>
    <t>% Afectacion</t>
  </si>
  <si>
    <t>Alias Fernando Javier</t>
  </si>
  <si>
    <t>Aranda Mario</t>
  </si>
  <si>
    <t>Araneda Ana Romina</t>
  </si>
  <si>
    <t>Campas Manuel Alejandro</t>
  </si>
  <si>
    <t>Casteluche Marco Antonio</t>
  </si>
  <si>
    <t>Castillo Pablo Angel</t>
  </si>
  <si>
    <t>Cuevas Candia Erwin</t>
  </si>
  <si>
    <t>Damm Nicolás</t>
  </si>
  <si>
    <t>Gordo Cristian Marcelo</t>
  </si>
  <si>
    <t>Gordo Jorge</t>
  </si>
  <si>
    <t>Gordo Matías</t>
  </si>
  <si>
    <t>Gordo Oscar</t>
  </si>
  <si>
    <t>Gramajo Javier</t>
  </si>
  <si>
    <t>Lucero Sergio Jose</t>
  </si>
  <si>
    <t>Macaya Matias</t>
  </si>
  <si>
    <t>Martinelli Gustavo Jose</t>
  </si>
  <si>
    <t>Molina Jorge Omar</t>
  </si>
  <si>
    <t>Ormeño Fernando</t>
  </si>
  <si>
    <t>Peña Carlos</t>
  </si>
  <si>
    <t>Pino Adrián</t>
  </si>
  <si>
    <t>Reyes Octavio</t>
  </si>
  <si>
    <t>Sepulveda Jaime Antonio</t>
  </si>
  <si>
    <t>Sosa Rosaura</t>
  </si>
  <si>
    <t>Vicente Gustavo</t>
  </si>
  <si>
    <t>Zeballos Gaston Andres</t>
  </si>
  <si>
    <t>Totales</t>
  </si>
  <si>
    <t>PETROLEROS JERARQUICOS</t>
  </si>
  <si>
    <t>Gordo Adrian</t>
  </si>
  <si>
    <t>Gordo Darío</t>
  </si>
  <si>
    <t>Gordo Fernando</t>
  </si>
  <si>
    <t>Gordo Maria Constanza</t>
  </si>
  <si>
    <t>Mendicoa Silvina H.</t>
  </si>
  <si>
    <t>Uribe Gabriel Emilio</t>
  </si>
  <si>
    <t>TOTAL PJ + PP</t>
  </si>
  <si>
    <t>Anzoategui Gonzalo Miguel</t>
  </si>
  <si>
    <t>German Saez</t>
  </si>
  <si>
    <t>Balastegui Pablo</t>
  </si>
</sst>
</file>

<file path=xl/styles.xml><?xml version="1.0" encoding="utf-8"?>
<styleSheet xmlns="http://schemas.openxmlformats.org/spreadsheetml/2006/main">
  <numFmts count="5">
    <numFmt numFmtId="5" formatCode="&quot;$&quot;\ #,##0;&quot;$&quot;\ \-#,##0"/>
    <numFmt numFmtId="43" formatCode="_ * #,##0.00_ ;_ * \-#,##0.00_ ;_ * &quot;-&quot;??_ ;_ @_ "/>
    <numFmt numFmtId="164" formatCode="dd/mm/yyyy;@"/>
    <numFmt numFmtId="165" formatCode="_-* #,##0.00\ _€_-;\-* #,##0.00\ _€_-;_-* &quot;-&quot;??\ _€_-;_-@_-"/>
    <numFmt numFmtId="166" formatCode="&quot;$&quot;\ #,##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4" fillId="0" borderId="0" xfId="0" quotePrefix="1" applyFont="1"/>
    <xf numFmtId="165" fontId="4" fillId="0" borderId="1" xfId="1" quotePrefix="1" applyNumberFormat="1" applyFont="1" applyBorder="1"/>
    <xf numFmtId="165" fontId="4" fillId="0" borderId="1" xfId="1" applyNumberFormat="1" applyFont="1" applyBorder="1"/>
    <xf numFmtId="17" fontId="5" fillId="0" borderId="1" xfId="0" quotePrefix="1" applyNumberFormat="1" applyFont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0" fontId="6" fillId="0" borderId="1" xfId="0" quotePrefix="1" applyFont="1" applyBorder="1"/>
    <xf numFmtId="165" fontId="6" fillId="0" borderId="1" xfId="1" applyNumberFormat="1" applyFont="1" applyBorder="1"/>
    <xf numFmtId="9" fontId="0" fillId="0" borderId="1" xfId="0" applyNumberFormat="1" applyBorder="1"/>
    <xf numFmtId="0" fontId="4" fillId="0" borderId="1" xfId="0" quotePrefix="1" applyFont="1" applyBorder="1"/>
    <xf numFmtId="2" fontId="6" fillId="0" borderId="1" xfId="0" applyNumberFormat="1" applyFont="1" applyBorder="1"/>
    <xf numFmtId="166" fontId="8" fillId="0" borderId="0" xfId="0" applyNumberFormat="1" applyFont="1" applyBorder="1"/>
    <xf numFmtId="0" fontId="6" fillId="0" borderId="0" xfId="0" applyFont="1"/>
    <xf numFmtId="165" fontId="6" fillId="0" borderId="0" xfId="1" applyNumberFormat="1" applyFont="1"/>
    <xf numFmtId="9" fontId="4" fillId="0" borderId="1" xfId="1" applyNumberFormat="1" applyFont="1" applyBorder="1" applyAlignment="1">
      <alignment horizontal="center"/>
    </xf>
    <xf numFmtId="165" fontId="6" fillId="0" borderId="4" xfId="1" applyNumberFormat="1" applyFont="1" applyFill="1" applyBorder="1"/>
    <xf numFmtId="165" fontId="0" fillId="0" borderId="0" xfId="0" applyNumberFormat="1"/>
    <xf numFmtId="5" fontId="9" fillId="0" borderId="5" xfId="1" applyNumberFormat="1" applyFont="1" applyBorder="1"/>
    <xf numFmtId="5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0" fillId="0" borderId="0" xfId="0" applyFont="1"/>
    <xf numFmtId="43" fontId="0" fillId="0" borderId="0" xfId="0" applyNumberFormat="1"/>
    <xf numFmtId="0" fontId="6" fillId="0" borderId="1" xfId="0" applyFont="1" applyBorder="1"/>
    <xf numFmtId="0" fontId="11" fillId="0" borderId="1" xfId="0" quotePrefix="1" applyFont="1" applyBorder="1"/>
    <xf numFmtId="0" fontId="11" fillId="0" borderId="1" xfId="0" applyFont="1" applyBorder="1"/>
    <xf numFmtId="165" fontId="11" fillId="0" borderId="1" xfId="1" applyNumberFormat="1" applyFont="1" applyBorder="1"/>
    <xf numFmtId="9" fontId="12" fillId="0" borderId="1" xfId="0" applyNumberFormat="1" applyFont="1" applyBorder="1"/>
    <xf numFmtId="165" fontId="12" fillId="0" borderId="0" xfId="0" applyNumberFormat="1" applyFont="1"/>
    <xf numFmtId="0" fontId="12" fillId="0" borderId="0" xfId="0" applyFont="1"/>
    <xf numFmtId="9" fontId="0" fillId="0" borderId="0" xfId="0" applyNumberFormat="1"/>
    <xf numFmtId="165" fontId="9" fillId="0" borderId="5" xfId="1" applyNumberFormat="1" applyFon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topLeftCell="A18" workbookViewId="0">
      <selection activeCell="N45" sqref="N1:N45"/>
    </sheetView>
  </sheetViews>
  <sheetFormatPr baseColWidth="10" defaultRowHeight="15"/>
  <cols>
    <col min="1" max="1" width="29.140625" customWidth="1"/>
    <col min="2" max="4" width="10.28515625" bestFit="1" customWidth="1"/>
    <col min="5" max="6" width="9.42578125" bestFit="1" customWidth="1"/>
    <col min="10" max="10" width="12" bestFit="1" customWidth="1"/>
    <col min="11" max="11" width="12.42578125" bestFit="1" customWidth="1"/>
    <col min="13" max="13" width="13" bestFit="1" customWidth="1"/>
  </cols>
  <sheetData>
    <row r="1" spans="1:14" ht="23.25">
      <c r="A1" s="1" t="s">
        <v>0</v>
      </c>
    </row>
    <row r="2" spans="1:14">
      <c r="G2" s="2"/>
      <c r="H2" s="2"/>
      <c r="I2" s="2"/>
    </row>
    <row r="3" spans="1:14" ht="18.75">
      <c r="A3" s="3" t="s">
        <v>1</v>
      </c>
      <c r="G3" s="2"/>
      <c r="H3" s="2"/>
      <c r="I3" s="2"/>
    </row>
    <row r="4" spans="1:14">
      <c r="A4" s="4" t="s">
        <v>2</v>
      </c>
      <c r="B4" s="5" t="s">
        <v>3</v>
      </c>
      <c r="C4" s="6" t="s">
        <v>4</v>
      </c>
      <c r="D4" s="6" t="s">
        <v>5</v>
      </c>
      <c r="E4" s="17">
        <v>0.13</v>
      </c>
      <c r="F4" s="6" t="s">
        <v>5</v>
      </c>
      <c r="G4" s="7">
        <v>42095</v>
      </c>
      <c r="H4" s="7">
        <v>42125</v>
      </c>
      <c r="I4" s="7">
        <v>42156</v>
      </c>
      <c r="J4" s="6" t="s">
        <v>6</v>
      </c>
      <c r="K4" s="6" t="s">
        <v>5</v>
      </c>
      <c r="L4" s="6" t="s">
        <v>7</v>
      </c>
      <c r="M4" s="8" t="s">
        <v>5</v>
      </c>
    </row>
    <row r="5" spans="1:14">
      <c r="A5" s="9" t="s">
        <v>30</v>
      </c>
      <c r="B5" s="10">
        <v>17549.32</v>
      </c>
      <c r="C5" s="10">
        <v>4084</v>
      </c>
      <c r="D5" s="10">
        <f t="shared" ref="D5:D31" si="0">+B5+C5</f>
        <v>21633.32</v>
      </c>
      <c r="E5" s="10">
        <f t="shared" ref="E5:E31" si="1">+D5*0.13</f>
        <v>2812.3316</v>
      </c>
      <c r="F5" s="10">
        <f t="shared" ref="F5:F31" si="2">+IF(E5&lt;6000,6000,E5)</f>
        <v>6000</v>
      </c>
      <c r="G5" s="10">
        <f t="shared" ref="G5:G31" si="3">+F5</f>
        <v>6000</v>
      </c>
      <c r="H5" s="10">
        <v>6000</v>
      </c>
      <c r="I5" s="10">
        <v>9000</v>
      </c>
      <c r="J5" s="10">
        <v>2000</v>
      </c>
      <c r="K5" s="10">
        <f t="shared" ref="K5:K31" si="4">SUM(G5:J5)</f>
        <v>23000</v>
      </c>
      <c r="L5" s="11">
        <v>1</v>
      </c>
      <c r="M5" s="10">
        <f t="shared" ref="M5:M31" si="5">+K5*L5</f>
        <v>23000</v>
      </c>
      <c r="N5" s="18"/>
    </row>
    <row r="6" spans="1:14">
      <c r="A6" s="9" t="s">
        <v>16</v>
      </c>
      <c r="B6" s="10">
        <v>23519.09</v>
      </c>
      <c r="C6" s="10">
        <v>5205</v>
      </c>
      <c r="D6" s="10">
        <f t="shared" si="0"/>
        <v>28724.09</v>
      </c>
      <c r="E6" s="10">
        <f t="shared" si="1"/>
        <v>3734.1317000000004</v>
      </c>
      <c r="F6" s="10">
        <f t="shared" si="2"/>
        <v>6000</v>
      </c>
      <c r="G6" s="10">
        <f t="shared" si="3"/>
        <v>6000</v>
      </c>
      <c r="H6" s="10">
        <v>6000</v>
      </c>
      <c r="I6" s="10">
        <v>9000</v>
      </c>
      <c r="J6" s="10">
        <v>2000</v>
      </c>
      <c r="K6" s="10">
        <f t="shared" si="4"/>
        <v>23000</v>
      </c>
      <c r="L6" s="11">
        <v>1</v>
      </c>
      <c r="M6" s="10">
        <f t="shared" si="5"/>
        <v>23000</v>
      </c>
      <c r="N6" s="19"/>
    </row>
    <row r="7" spans="1:14">
      <c r="A7" s="9" t="s">
        <v>13</v>
      </c>
      <c r="B7" s="10">
        <v>19978.46</v>
      </c>
      <c r="C7" s="10">
        <v>5933.78</v>
      </c>
      <c r="D7" s="10">
        <f t="shared" si="0"/>
        <v>25912.239999999998</v>
      </c>
      <c r="E7" s="10">
        <f t="shared" si="1"/>
        <v>3368.5911999999998</v>
      </c>
      <c r="F7" s="10">
        <f t="shared" si="2"/>
        <v>6000</v>
      </c>
      <c r="G7" s="10">
        <f t="shared" si="3"/>
        <v>6000</v>
      </c>
      <c r="H7" s="10">
        <v>6000</v>
      </c>
      <c r="I7" s="10">
        <v>9000</v>
      </c>
      <c r="J7" s="10">
        <v>2000</v>
      </c>
      <c r="K7" s="10">
        <f t="shared" si="4"/>
        <v>23000</v>
      </c>
      <c r="L7" s="11">
        <v>1</v>
      </c>
      <c r="M7" s="10">
        <f t="shared" si="5"/>
        <v>23000</v>
      </c>
      <c r="N7" s="19"/>
    </row>
    <row r="8" spans="1:14">
      <c r="A8" s="9" t="s">
        <v>9</v>
      </c>
      <c r="B8" s="10">
        <v>24225.46</v>
      </c>
      <c r="C8" s="10">
        <v>6019.78</v>
      </c>
      <c r="D8" s="10">
        <f t="shared" si="0"/>
        <v>30245.239999999998</v>
      </c>
      <c r="E8" s="10">
        <f t="shared" si="1"/>
        <v>3931.8811999999998</v>
      </c>
      <c r="F8" s="10">
        <f t="shared" si="2"/>
        <v>6000</v>
      </c>
      <c r="G8" s="10">
        <f t="shared" si="3"/>
        <v>6000</v>
      </c>
      <c r="H8" s="10">
        <v>6000</v>
      </c>
      <c r="I8" s="10">
        <v>9000</v>
      </c>
      <c r="J8" s="10">
        <v>2000</v>
      </c>
      <c r="K8" s="10">
        <f t="shared" si="4"/>
        <v>23000</v>
      </c>
      <c r="L8" s="11">
        <v>1</v>
      </c>
      <c r="M8" s="10">
        <f t="shared" si="5"/>
        <v>23000</v>
      </c>
      <c r="N8" s="19"/>
    </row>
    <row r="9" spans="1:14">
      <c r="A9" s="9" t="s">
        <v>29</v>
      </c>
      <c r="B9" s="10">
        <v>23988.52</v>
      </c>
      <c r="C9" s="10">
        <v>6072.8</v>
      </c>
      <c r="D9" s="10">
        <f t="shared" si="0"/>
        <v>30061.32</v>
      </c>
      <c r="E9" s="10">
        <f t="shared" si="1"/>
        <v>3907.9716000000003</v>
      </c>
      <c r="F9" s="10">
        <f t="shared" si="2"/>
        <v>6000</v>
      </c>
      <c r="G9" s="10">
        <f t="shared" si="3"/>
        <v>6000</v>
      </c>
      <c r="H9" s="10">
        <v>6000</v>
      </c>
      <c r="I9" s="10">
        <v>9000</v>
      </c>
      <c r="J9" s="10">
        <v>2000</v>
      </c>
      <c r="K9" s="10">
        <f t="shared" si="4"/>
        <v>23000</v>
      </c>
      <c r="L9" s="11">
        <v>1</v>
      </c>
      <c r="M9" s="10">
        <f t="shared" si="5"/>
        <v>23000</v>
      </c>
      <c r="N9" s="19"/>
    </row>
    <row r="10" spans="1:14">
      <c r="A10" s="9" t="s">
        <v>11</v>
      </c>
      <c r="B10" s="10">
        <v>20672.23</v>
      </c>
      <c r="C10" s="10">
        <v>6106.8</v>
      </c>
      <c r="D10" s="10">
        <f t="shared" si="0"/>
        <v>26779.03</v>
      </c>
      <c r="E10" s="10">
        <f t="shared" si="1"/>
        <v>3481.2739000000001</v>
      </c>
      <c r="F10" s="10">
        <f t="shared" si="2"/>
        <v>6000</v>
      </c>
      <c r="G10" s="10">
        <f t="shared" si="3"/>
        <v>6000</v>
      </c>
      <c r="H10" s="10">
        <v>6000</v>
      </c>
      <c r="I10" s="10">
        <v>9000</v>
      </c>
      <c r="J10" s="10">
        <v>2000</v>
      </c>
      <c r="K10" s="10">
        <f t="shared" si="4"/>
        <v>23000</v>
      </c>
      <c r="L10" s="11">
        <v>1</v>
      </c>
      <c r="M10" s="10">
        <f t="shared" si="5"/>
        <v>23000</v>
      </c>
      <c r="N10" s="19"/>
    </row>
    <row r="11" spans="1:14">
      <c r="A11" s="9" t="s">
        <v>21</v>
      </c>
      <c r="B11" s="10">
        <v>28131.360000000001</v>
      </c>
      <c r="C11" s="10">
        <v>6332.3</v>
      </c>
      <c r="D11" s="10">
        <f t="shared" si="0"/>
        <v>34463.660000000003</v>
      </c>
      <c r="E11" s="10">
        <f t="shared" si="1"/>
        <v>4480.2758000000003</v>
      </c>
      <c r="F11" s="10">
        <f t="shared" si="2"/>
        <v>6000</v>
      </c>
      <c r="G11" s="10">
        <f t="shared" si="3"/>
        <v>6000</v>
      </c>
      <c r="H11" s="10">
        <v>6000</v>
      </c>
      <c r="I11" s="10">
        <v>9000</v>
      </c>
      <c r="J11" s="10">
        <v>2000</v>
      </c>
      <c r="K11" s="10">
        <f t="shared" si="4"/>
        <v>23000</v>
      </c>
      <c r="L11" s="11">
        <v>1</v>
      </c>
      <c r="M11" s="10">
        <f t="shared" si="5"/>
        <v>23000</v>
      </c>
      <c r="N11" s="19"/>
    </row>
    <row r="12" spans="1:14">
      <c r="A12" s="9" t="s">
        <v>26</v>
      </c>
      <c r="B12" s="10">
        <v>30063.71</v>
      </c>
      <c r="C12" s="10">
        <v>6591.78</v>
      </c>
      <c r="D12" s="10">
        <f t="shared" si="0"/>
        <v>36655.49</v>
      </c>
      <c r="E12" s="10">
        <f t="shared" si="1"/>
        <v>4765.2137000000002</v>
      </c>
      <c r="F12" s="10">
        <f t="shared" si="2"/>
        <v>6000</v>
      </c>
      <c r="G12" s="10">
        <f t="shared" si="3"/>
        <v>6000</v>
      </c>
      <c r="H12" s="10">
        <v>6000</v>
      </c>
      <c r="I12" s="10">
        <v>9000</v>
      </c>
      <c r="J12" s="10">
        <v>2000</v>
      </c>
      <c r="K12" s="10">
        <f t="shared" si="4"/>
        <v>23000</v>
      </c>
      <c r="L12" s="11">
        <v>1</v>
      </c>
      <c r="M12" s="10">
        <f t="shared" si="5"/>
        <v>23000</v>
      </c>
      <c r="N12" s="19"/>
    </row>
    <row r="13" spans="1:14">
      <c r="A13" s="9" t="s">
        <v>12</v>
      </c>
      <c r="B13" s="10">
        <v>30927.49</v>
      </c>
      <c r="C13" s="10">
        <v>6761</v>
      </c>
      <c r="D13" s="10">
        <f t="shared" si="0"/>
        <v>37688.490000000005</v>
      </c>
      <c r="E13" s="10">
        <f t="shared" si="1"/>
        <v>4899.5037000000011</v>
      </c>
      <c r="F13" s="10">
        <f t="shared" si="2"/>
        <v>6000</v>
      </c>
      <c r="G13" s="10">
        <f t="shared" si="3"/>
        <v>6000</v>
      </c>
      <c r="H13" s="10">
        <v>6000</v>
      </c>
      <c r="I13" s="10">
        <v>9000</v>
      </c>
      <c r="J13" s="10">
        <v>2000</v>
      </c>
      <c r="K13" s="10">
        <f t="shared" si="4"/>
        <v>23000</v>
      </c>
      <c r="L13" s="11">
        <v>1</v>
      </c>
      <c r="M13" s="10">
        <f t="shared" si="5"/>
        <v>23000</v>
      </c>
      <c r="N13" s="19"/>
    </row>
    <row r="14" spans="1:14">
      <c r="A14" s="9" t="s">
        <v>27</v>
      </c>
      <c r="B14" s="10">
        <v>26226.36</v>
      </c>
      <c r="C14" s="10">
        <v>6762.78</v>
      </c>
      <c r="D14" s="10">
        <f t="shared" si="0"/>
        <v>32989.14</v>
      </c>
      <c r="E14" s="10">
        <f t="shared" si="1"/>
        <v>4288.5882000000001</v>
      </c>
      <c r="F14" s="10">
        <f t="shared" si="2"/>
        <v>6000</v>
      </c>
      <c r="G14" s="10">
        <f t="shared" si="3"/>
        <v>6000</v>
      </c>
      <c r="H14" s="10">
        <v>6000</v>
      </c>
      <c r="I14" s="10">
        <v>9000</v>
      </c>
      <c r="J14" s="10">
        <v>2000</v>
      </c>
      <c r="K14" s="10">
        <f t="shared" si="4"/>
        <v>23000</v>
      </c>
      <c r="L14" s="11">
        <v>1</v>
      </c>
      <c r="M14" s="10">
        <f t="shared" si="5"/>
        <v>23000</v>
      </c>
      <c r="N14" s="19"/>
    </row>
    <row r="15" spans="1:14">
      <c r="A15" s="9" t="s">
        <v>19</v>
      </c>
      <c r="B15" s="10">
        <v>24103.77</v>
      </c>
      <c r="C15" s="10">
        <v>6877.78</v>
      </c>
      <c r="D15" s="10">
        <f t="shared" si="0"/>
        <v>30981.55</v>
      </c>
      <c r="E15" s="10">
        <f t="shared" si="1"/>
        <v>4027.6015000000002</v>
      </c>
      <c r="F15" s="10">
        <f t="shared" si="2"/>
        <v>6000</v>
      </c>
      <c r="G15" s="10">
        <f t="shared" si="3"/>
        <v>6000</v>
      </c>
      <c r="H15" s="10">
        <v>6000</v>
      </c>
      <c r="I15" s="10">
        <v>9000</v>
      </c>
      <c r="J15" s="10">
        <v>2000</v>
      </c>
      <c r="K15" s="10">
        <f t="shared" si="4"/>
        <v>23000</v>
      </c>
      <c r="L15" s="11">
        <v>1</v>
      </c>
      <c r="M15" s="10">
        <f t="shared" si="5"/>
        <v>23000</v>
      </c>
      <c r="N15" s="19"/>
    </row>
    <row r="16" spans="1:14">
      <c r="A16" s="9" t="s">
        <v>20</v>
      </c>
      <c r="B16" s="10">
        <v>26252.560000000001</v>
      </c>
      <c r="C16" s="10">
        <v>7047.3</v>
      </c>
      <c r="D16" s="10">
        <f t="shared" si="0"/>
        <v>33299.86</v>
      </c>
      <c r="E16" s="10">
        <f t="shared" si="1"/>
        <v>4328.9818000000005</v>
      </c>
      <c r="F16" s="10">
        <f t="shared" si="2"/>
        <v>6000</v>
      </c>
      <c r="G16" s="10">
        <f t="shared" si="3"/>
        <v>6000</v>
      </c>
      <c r="H16" s="10">
        <v>6000</v>
      </c>
      <c r="I16" s="10">
        <v>9000</v>
      </c>
      <c r="J16" s="10">
        <v>2000</v>
      </c>
      <c r="K16" s="10">
        <f t="shared" si="4"/>
        <v>23000</v>
      </c>
      <c r="L16" s="11">
        <v>1</v>
      </c>
      <c r="M16" s="10">
        <f t="shared" si="5"/>
        <v>23000</v>
      </c>
      <c r="N16" s="19"/>
    </row>
    <row r="17" spans="1:15">
      <c r="A17" s="9" t="s">
        <v>8</v>
      </c>
      <c r="B17" s="10">
        <v>26042.03</v>
      </c>
      <c r="C17" s="10">
        <v>7111.78</v>
      </c>
      <c r="D17" s="10">
        <f t="shared" si="0"/>
        <v>33153.81</v>
      </c>
      <c r="E17" s="10">
        <f t="shared" si="1"/>
        <v>4309.9952999999996</v>
      </c>
      <c r="F17" s="10">
        <f t="shared" si="2"/>
        <v>6000</v>
      </c>
      <c r="G17" s="10">
        <f t="shared" si="3"/>
        <v>6000</v>
      </c>
      <c r="H17" s="10">
        <v>6000</v>
      </c>
      <c r="I17" s="10">
        <v>9000</v>
      </c>
      <c r="J17" s="10">
        <v>2000</v>
      </c>
      <c r="K17" s="10">
        <f t="shared" si="4"/>
        <v>23000</v>
      </c>
      <c r="L17" s="11">
        <v>1</v>
      </c>
      <c r="M17" s="10">
        <f t="shared" si="5"/>
        <v>23000</v>
      </c>
      <c r="N17" s="19"/>
    </row>
    <row r="18" spans="1:15">
      <c r="A18" s="9" t="s">
        <v>22</v>
      </c>
      <c r="B18" s="10">
        <v>27187.17</v>
      </c>
      <c r="C18" s="10">
        <v>7163.78</v>
      </c>
      <c r="D18" s="10">
        <f t="shared" si="0"/>
        <v>34350.949999999997</v>
      </c>
      <c r="E18" s="10">
        <f t="shared" si="1"/>
        <v>4465.6234999999997</v>
      </c>
      <c r="F18" s="10">
        <f t="shared" si="2"/>
        <v>6000</v>
      </c>
      <c r="G18" s="10">
        <f t="shared" si="3"/>
        <v>6000</v>
      </c>
      <c r="H18" s="10">
        <v>6000</v>
      </c>
      <c r="I18" s="10">
        <v>9000</v>
      </c>
      <c r="J18" s="10">
        <v>2000</v>
      </c>
      <c r="K18" s="10">
        <f t="shared" si="4"/>
        <v>23000</v>
      </c>
      <c r="L18" s="11">
        <v>1</v>
      </c>
      <c r="M18" s="10">
        <f t="shared" si="5"/>
        <v>23000</v>
      </c>
      <c r="N18" s="19"/>
    </row>
    <row r="19" spans="1:15">
      <c r="A19" s="9" t="s">
        <v>43</v>
      </c>
      <c r="B19" s="10">
        <v>23350.82</v>
      </c>
      <c r="C19" s="10">
        <v>7439.8</v>
      </c>
      <c r="D19" s="10">
        <f t="shared" si="0"/>
        <v>30790.62</v>
      </c>
      <c r="E19" s="10">
        <f t="shared" si="1"/>
        <v>4002.7806</v>
      </c>
      <c r="F19" s="10">
        <f t="shared" si="2"/>
        <v>6000</v>
      </c>
      <c r="G19" s="10">
        <f t="shared" si="3"/>
        <v>6000</v>
      </c>
      <c r="H19" s="10">
        <v>6000</v>
      </c>
      <c r="I19" s="10">
        <v>9000</v>
      </c>
      <c r="J19" s="10">
        <v>2000</v>
      </c>
      <c r="K19" s="10">
        <f t="shared" si="4"/>
        <v>23000</v>
      </c>
      <c r="L19" s="11">
        <v>1</v>
      </c>
      <c r="M19" s="10">
        <f t="shared" si="5"/>
        <v>23000</v>
      </c>
      <c r="N19" s="19"/>
    </row>
    <row r="20" spans="1:15" s="33" customFormat="1">
      <c r="A20" s="29" t="s">
        <v>44</v>
      </c>
      <c r="B20" s="30">
        <v>23350.82</v>
      </c>
      <c r="C20" s="30">
        <v>4004</v>
      </c>
      <c r="D20" s="30">
        <f t="shared" si="0"/>
        <v>27354.82</v>
      </c>
      <c r="E20" s="30">
        <f t="shared" si="1"/>
        <v>3556.1266000000001</v>
      </c>
      <c r="F20" s="30">
        <f t="shared" si="2"/>
        <v>6000</v>
      </c>
      <c r="G20" s="30">
        <f t="shared" si="3"/>
        <v>6000</v>
      </c>
      <c r="H20" s="30">
        <v>6000</v>
      </c>
      <c r="I20" s="30">
        <v>9000</v>
      </c>
      <c r="J20" s="30">
        <v>2000</v>
      </c>
      <c r="K20" s="30">
        <f t="shared" si="4"/>
        <v>23000</v>
      </c>
      <c r="L20" s="31">
        <v>1</v>
      </c>
      <c r="M20" s="30">
        <f t="shared" si="5"/>
        <v>23000</v>
      </c>
      <c r="N20" s="32"/>
    </row>
    <row r="21" spans="1:15">
      <c r="A21" s="9" t="s">
        <v>32</v>
      </c>
      <c r="B21" s="10">
        <v>29904.58</v>
      </c>
      <c r="C21" s="10">
        <v>7659.3</v>
      </c>
      <c r="D21" s="10">
        <f t="shared" si="0"/>
        <v>37563.880000000005</v>
      </c>
      <c r="E21" s="10">
        <f t="shared" si="1"/>
        <v>4883.3044000000009</v>
      </c>
      <c r="F21" s="10">
        <f t="shared" si="2"/>
        <v>6000</v>
      </c>
      <c r="G21" s="10">
        <f t="shared" si="3"/>
        <v>6000</v>
      </c>
      <c r="H21" s="10">
        <v>6000</v>
      </c>
      <c r="I21" s="10">
        <v>9000</v>
      </c>
      <c r="J21" s="10">
        <v>2000</v>
      </c>
      <c r="K21" s="10">
        <f t="shared" si="4"/>
        <v>23000</v>
      </c>
      <c r="L21" s="11">
        <v>1</v>
      </c>
      <c r="M21" s="10">
        <f t="shared" si="5"/>
        <v>23000</v>
      </c>
      <c r="N21" s="19"/>
    </row>
    <row r="22" spans="1:15">
      <c r="A22" s="9" t="s">
        <v>23</v>
      </c>
      <c r="B22" s="10">
        <v>32286.55</v>
      </c>
      <c r="C22" s="10">
        <v>7762.3</v>
      </c>
      <c r="D22" s="10">
        <f t="shared" si="0"/>
        <v>40048.85</v>
      </c>
      <c r="E22" s="10">
        <f t="shared" si="1"/>
        <v>5206.3504999999996</v>
      </c>
      <c r="F22" s="10">
        <f t="shared" si="2"/>
        <v>6000</v>
      </c>
      <c r="G22" s="10">
        <f t="shared" si="3"/>
        <v>6000</v>
      </c>
      <c r="H22" s="10">
        <v>6000</v>
      </c>
      <c r="I22" s="10">
        <v>9000</v>
      </c>
      <c r="J22" s="10">
        <v>2000</v>
      </c>
      <c r="K22" s="10">
        <f t="shared" si="4"/>
        <v>23000</v>
      </c>
      <c r="L22" s="11">
        <v>1</v>
      </c>
      <c r="M22" s="10">
        <f t="shared" si="5"/>
        <v>23000</v>
      </c>
      <c r="N22" s="19"/>
    </row>
    <row r="23" spans="1:15">
      <c r="A23" s="9" t="s">
        <v>25</v>
      </c>
      <c r="B23" s="10">
        <v>27640.19</v>
      </c>
      <c r="C23" s="10">
        <v>7788.8</v>
      </c>
      <c r="D23" s="10">
        <f t="shared" si="0"/>
        <v>35428.99</v>
      </c>
      <c r="E23" s="10">
        <f t="shared" si="1"/>
        <v>4605.7686999999996</v>
      </c>
      <c r="F23" s="10">
        <f t="shared" si="2"/>
        <v>6000</v>
      </c>
      <c r="G23" s="10">
        <f t="shared" si="3"/>
        <v>6000</v>
      </c>
      <c r="H23" s="10">
        <v>6000</v>
      </c>
      <c r="I23" s="10">
        <v>9000</v>
      </c>
      <c r="J23" s="10">
        <v>2000</v>
      </c>
      <c r="K23" s="10">
        <f t="shared" si="4"/>
        <v>23000</v>
      </c>
      <c r="L23" s="11">
        <v>1</v>
      </c>
      <c r="M23" s="10">
        <f t="shared" si="5"/>
        <v>23000</v>
      </c>
      <c r="N23" s="19"/>
    </row>
    <row r="24" spans="1:15">
      <c r="A24" s="9" t="s">
        <v>28</v>
      </c>
      <c r="B24" s="10">
        <v>32271.439999999999</v>
      </c>
      <c r="C24" s="10">
        <v>8048.3</v>
      </c>
      <c r="D24" s="10">
        <f t="shared" si="0"/>
        <v>40319.74</v>
      </c>
      <c r="E24" s="10">
        <f t="shared" si="1"/>
        <v>5241.5662000000002</v>
      </c>
      <c r="F24" s="10">
        <f t="shared" si="2"/>
        <v>6000</v>
      </c>
      <c r="G24" s="10">
        <f t="shared" si="3"/>
        <v>6000</v>
      </c>
      <c r="H24" s="10">
        <v>6000</v>
      </c>
      <c r="I24" s="10">
        <v>9000</v>
      </c>
      <c r="J24" s="10">
        <v>2000</v>
      </c>
      <c r="K24" s="10">
        <f t="shared" si="4"/>
        <v>23000</v>
      </c>
      <c r="L24" s="11">
        <v>1</v>
      </c>
      <c r="M24" s="10">
        <f t="shared" si="5"/>
        <v>23000</v>
      </c>
      <c r="N24" s="19"/>
    </row>
    <row r="25" spans="1:15">
      <c r="A25" s="28" t="s">
        <v>24</v>
      </c>
      <c r="B25" s="10">
        <v>34407.599999999999</v>
      </c>
      <c r="C25" s="10">
        <v>8387.7800000000007</v>
      </c>
      <c r="D25" s="10">
        <f t="shared" si="0"/>
        <v>42795.38</v>
      </c>
      <c r="E25" s="10">
        <f t="shared" si="1"/>
        <v>5563.3994000000002</v>
      </c>
      <c r="F25" s="10">
        <f t="shared" si="2"/>
        <v>6000</v>
      </c>
      <c r="G25" s="10">
        <f t="shared" si="3"/>
        <v>6000</v>
      </c>
      <c r="H25" s="10">
        <v>6000</v>
      </c>
      <c r="I25" s="10">
        <v>9000</v>
      </c>
      <c r="J25" s="10">
        <v>2000</v>
      </c>
      <c r="K25" s="10">
        <f t="shared" si="4"/>
        <v>23000</v>
      </c>
      <c r="L25" s="11">
        <v>0.5</v>
      </c>
      <c r="M25" s="10">
        <f t="shared" si="5"/>
        <v>11500</v>
      </c>
      <c r="N25" s="19"/>
    </row>
    <row r="26" spans="1:15">
      <c r="A26" s="9" t="s">
        <v>10</v>
      </c>
      <c r="B26" s="10">
        <v>13279.35</v>
      </c>
      <c r="C26" s="10">
        <v>8437</v>
      </c>
      <c r="D26" s="10">
        <f t="shared" si="0"/>
        <v>21716.35</v>
      </c>
      <c r="E26" s="10">
        <f t="shared" si="1"/>
        <v>2823.1255000000001</v>
      </c>
      <c r="F26" s="10">
        <f t="shared" si="2"/>
        <v>6000</v>
      </c>
      <c r="G26" s="10">
        <f t="shared" si="3"/>
        <v>6000</v>
      </c>
      <c r="H26" s="10">
        <v>6000</v>
      </c>
      <c r="I26" s="10">
        <v>9000</v>
      </c>
      <c r="J26" s="10">
        <v>2000</v>
      </c>
      <c r="K26" s="10">
        <f t="shared" si="4"/>
        <v>23000</v>
      </c>
      <c r="L26" s="11">
        <v>1</v>
      </c>
      <c r="M26" s="10">
        <f t="shared" si="5"/>
        <v>23000</v>
      </c>
      <c r="N26" s="19"/>
    </row>
    <row r="27" spans="1:15">
      <c r="A27" s="9" t="s">
        <v>15</v>
      </c>
      <c r="B27" s="10">
        <v>36706.92</v>
      </c>
      <c r="C27" s="10">
        <v>9227.7800000000007</v>
      </c>
      <c r="D27" s="10">
        <f t="shared" si="0"/>
        <v>45934.7</v>
      </c>
      <c r="E27" s="10">
        <f t="shared" si="1"/>
        <v>5971.5109999999995</v>
      </c>
      <c r="F27" s="10">
        <f t="shared" si="2"/>
        <v>6000</v>
      </c>
      <c r="G27" s="10">
        <f t="shared" si="3"/>
        <v>6000</v>
      </c>
      <c r="H27" s="10">
        <v>6000</v>
      </c>
      <c r="I27" s="10">
        <v>9000</v>
      </c>
      <c r="J27" s="10">
        <v>2000</v>
      </c>
      <c r="K27" s="10">
        <f t="shared" si="4"/>
        <v>23000</v>
      </c>
      <c r="L27" s="11">
        <v>1</v>
      </c>
      <c r="M27" s="10">
        <f t="shared" si="5"/>
        <v>23000</v>
      </c>
      <c r="N27" s="19"/>
    </row>
    <row r="28" spans="1:15">
      <c r="A28" s="9" t="s">
        <v>31</v>
      </c>
      <c r="B28" s="10">
        <v>26089.23</v>
      </c>
      <c r="C28" s="10">
        <v>9290.2999999999993</v>
      </c>
      <c r="D28" s="10">
        <f t="shared" si="0"/>
        <v>35379.53</v>
      </c>
      <c r="E28" s="10">
        <f t="shared" si="1"/>
        <v>4599.3388999999997</v>
      </c>
      <c r="F28" s="10">
        <f t="shared" si="2"/>
        <v>6000</v>
      </c>
      <c r="G28" s="10">
        <f t="shared" si="3"/>
        <v>6000</v>
      </c>
      <c r="H28" s="10">
        <v>6000</v>
      </c>
      <c r="I28" s="10">
        <v>9000</v>
      </c>
      <c r="J28" s="10">
        <v>2000</v>
      </c>
      <c r="K28" s="10">
        <f t="shared" si="4"/>
        <v>23000</v>
      </c>
      <c r="L28" s="11">
        <v>1</v>
      </c>
      <c r="M28" s="10">
        <f t="shared" si="5"/>
        <v>23000</v>
      </c>
      <c r="N28" s="19"/>
    </row>
    <row r="29" spans="1:15">
      <c r="A29" s="9" t="s">
        <v>14</v>
      </c>
      <c r="B29" s="10">
        <v>36566.129999999997</v>
      </c>
      <c r="C29" s="10">
        <v>9478.2999999999993</v>
      </c>
      <c r="D29" s="10">
        <f t="shared" si="0"/>
        <v>46044.429999999993</v>
      </c>
      <c r="E29" s="10">
        <f t="shared" si="1"/>
        <v>5985.7758999999996</v>
      </c>
      <c r="F29" s="10">
        <f t="shared" si="2"/>
        <v>6000</v>
      </c>
      <c r="G29" s="10">
        <f t="shared" si="3"/>
        <v>6000</v>
      </c>
      <c r="H29" s="10">
        <v>6000</v>
      </c>
      <c r="I29" s="10">
        <v>9000</v>
      </c>
      <c r="J29" s="10">
        <v>2000</v>
      </c>
      <c r="K29" s="10">
        <f t="shared" si="4"/>
        <v>23000</v>
      </c>
      <c r="L29" s="11">
        <v>1</v>
      </c>
      <c r="M29" s="10">
        <f t="shared" si="5"/>
        <v>23000</v>
      </c>
      <c r="N29" s="19"/>
    </row>
    <row r="30" spans="1:15">
      <c r="A30" s="9" t="s">
        <v>17</v>
      </c>
      <c r="B30" s="10">
        <v>36170.43</v>
      </c>
      <c r="C30" s="10">
        <v>9666.2800000000007</v>
      </c>
      <c r="D30" s="10">
        <f t="shared" si="0"/>
        <v>45836.71</v>
      </c>
      <c r="E30" s="10">
        <f t="shared" si="1"/>
        <v>5958.7723000000005</v>
      </c>
      <c r="F30" s="10">
        <f t="shared" si="2"/>
        <v>6000</v>
      </c>
      <c r="G30" s="10">
        <f t="shared" si="3"/>
        <v>6000</v>
      </c>
      <c r="H30" s="10">
        <v>6000</v>
      </c>
      <c r="I30" s="10">
        <v>9000</v>
      </c>
      <c r="J30" s="10">
        <v>2000</v>
      </c>
      <c r="K30" s="10">
        <f t="shared" si="4"/>
        <v>23000</v>
      </c>
      <c r="L30" s="11">
        <v>1</v>
      </c>
      <c r="M30" s="10">
        <f t="shared" si="5"/>
        <v>23000</v>
      </c>
      <c r="N30" s="19"/>
    </row>
    <row r="31" spans="1:15" ht="15.75" thickBot="1">
      <c r="A31" s="9" t="s">
        <v>18</v>
      </c>
      <c r="B31" s="10">
        <v>17170.73</v>
      </c>
      <c r="C31" s="10">
        <v>13455.78</v>
      </c>
      <c r="D31" s="10">
        <f t="shared" si="0"/>
        <v>30626.510000000002</v>
      </c>
      <c r="E31" s="10">
        <f t="shared" si="1"/>
        <v>3981.4463000000005</v>
      </c>
      <c r="F31" s="10">
        <f t="shared" si="2"/>
        <v>6000</v>
      </c>
      <c r="G31" s="10">
        <f t="shared" si="3"/>
        <v>6000</v>
      </c>
      <c r="H31" s="10">
        <v>6000</v>
      </c>
      <c r="I31" s="10">
        <v>9000</v>
      </c>
      <c r="J31" s="10">
        <v>2000</v>
      </c>
      <c r="K31" s="10">
        <f t="shared" si="4"/>
        <v>23000</v>
      </c>
      <c r="L31" s="11">
        <v>1</v>
      </c>
      <c r="M31" s="10">
        <f t="shared" si="5"/>
        <v>23000</v>
      </c>
      <c r="N31" s="19"/>
      <c r="O31" s="19"/>
    </row>
    <row r="32" spans="1:15" ht="15.75" thickBot="1">
      <c r="A32" s="36" t="s">
        <v>33</v>
      </c>
      <c r="B32" s="37"/>
      <c r="M32" s="35">
        <f>SUM(M5:M31)</f>
        <v>609500</v>
      </c>
    </row>
    <row r="33" spans="1:15">
      <c r="L33" s="34"/>
    </row>
    <row r="35" spans="1:15" ht="18.75">
      <c r="A35" s="3" t="s">
        <v>34</v>
      </c>
    </row>
    <row r="36" spans="1:15">
      <c r="A36" s="12" t="s">
        <v>2</v>
      </c>
      <c r="B36" s="5" t="s">
        <v>3</v>
      </c>
      <c r="C36" s="6" t="s">
        <v>4</v>
      </c>
      <c r="D36" s="6" t="s">
        <v>5</v>
      </c>
      <c r="E36" s="17">
        <v>0.13</v>
      </c>
      <c r="F36" s="6" t="s">
        <v>5</v>
      </c>
      <c r="G36" s="7">
        <v>42095</v>
      </c>
      <c r="H36" s="7">
        <v>42125</v>
      </c>
      <c r="I36" s="7">
        <v>42156</v>
      </c>
      <c r="J36" s="6" t="s">
        <v>6</v>
      </c>
      <c r="K36" s="6" t="s">
        <v>5</v>
      </c>
      <c r="L36" s="6" t="s">
        <v>7</v>
      </c>
      <c r="M36" s="8" t="s">
        <v>5</v>
      </c>
    </row>
    <row r="37" spans="1:15">
      <c r="A37" s="9" t="s">
        <v>35</v>
      </c>
      <c r="B37" s="10">
        <v>30844.69</v>
      </c>
      <c r="C37" s="13">
        <v>11882.78</v>
      </c>
      <c r="D37" s="10">
        <f t="shared" ref="D37:D43" si="6">+B37+C37</f>
        <v>42727.47</v>
      </c>
      <c r="E37" s="10">
        <f t="shared" ref="E37:E43" si="7">+D37*0.13</f>
        <v>5554.5711000000001</v>
      </c>
      <c r="F37" s="10">
        <f t="shared" ref="F37" si="8">+IF(E37&lt;6000,6000,E37)</f>
        <v>6000</v>
      </c>
      <c r="G37" s="10">
        <f>+F37</f>
        <v>6000</v>
      </c>
      <c r="H37" s="10">
        <f>+G37</f>
        <v>6000</v>
      </c>
      <c r="I37" s="10">
        <v>9000</v>
      </c>
      <c r="J37" s="10">
        <v>2000</v>
      </c>
      <c r="K37" s="10">
        <f t="shared" ref="K37:K43" si="9">SUM(G37:J37)</f>
        <v>23000</v>
      </c>
      <c r="L37" s="11">
        <v>1</v>
      </c>
      <c r="M37" s="10">
        <f>+K37*L37</f>
        <v>23000</v>
      </c>
      <c r="N37" s="18"/>
    </row>
    <row r="38" spans="1:15">
      <c r="A38" s="9" t="s">
        <v>36</v>
      </c>
      <c r="B38" s="10">
        <v>40656.699999999997</v>
      </c>
      <c r="C38" s="13">
        <v>7150</v>
      </c>
      <c r="D38" s="10">
        <f t="shared" si="6"/>
        <v>47806.7</v>
      </c>
      <c r="E38" s="10">
        <f t="shared" si="7"/>
        <v>6214.8710000000001</v>
      </c>
      <c r="F38" s="10">
        <f t="shared" ref="F38:F43" si="10">+IF(E38&lt;6000,6000,E38)</f>
        <v>6214.8710000000001</v>
      </c>
      <c r="G38" s="10">
        <f t="shared" ref="G38:H38" si="11">+F38</f>
        <v>6214.8710000000001</v>
      </c>
      <c r="H38" s="10">
        <f t="shared" si="11"/>
        <v>6214.8710000000001</v>
      </c>
      <c r="I38" s="10">
        <v>9332.31</v>
      </c>
      <c r="J38" s="10">
        <v>2000</v>
      </c>
      <c r="K38" s="10">
        <f t="shared" si="9"/>
        <v>23762.052</v>
      </c>
      <c r="L38" s="11">
        <v>0.5</v>
      </c>
      <c r="M38" s="10">
        <f t="shared" ref="M38:M43" si="12">+K38*L38</f>
        <v>11881.026</v>
      </c>
      <c r="N38" s="19"/>
    </row>
    <row r="39" spans="1:15">
      <c r="A39" s="9" t="s">
        <v>37</v>
      </c>
      <c r="B39" s="10">
        <v>40656.699999999997</v>
      </c>
      <c r="C39" s="13">
        <v>7150</v>
      </c>
      <c r="D39" s="10">
        <f t="shared" si="6"/>
        <v>47806.7</v>
      </c>
      <c r="E39" s="10">
        <f t="shared" si="7"/>
        <v>6214.8710000000001</v>
      </c>
      <c r="F39" s="10">
        <f t="shared" si="10"/>
        <v>6214.8710000000001</v>
      </c>
      <c r="G39" s="10">
        <f t="shared" ref="G39:H39" si="13">+F39</f>
        <v>6214.8710000000001</v>
      </c>
      <c r="H39" s="10">
        <f t="shared" si="13"/>
        <v>6214.8710000000001</v>
      </c>
      <c r="I39" s="10">
        <v>9332.31</v>
      </c>
      <c r="J39" s="10">
        <v>2000</v>
      </c>
      <c r="K39" s="10">
        <f t="shared" si="9"/>
        <v>23762.052</v>
      </c>
      <c r="L39" s="11">
        <v>0.5</v>
      </c>
      <c r="M39" s="10">
        <f t="shared" si="12"/>
        <v>11881.026</v>
      </c>
      <c r="N39" s="19"/>
    </row>
    <row r="40" spans="1:15">
      <c r="A40" s="9" t="s">
        <v>38</v>
      </c>
      <c r="B40" s="10">
        <v>23377.74</v>
      </c>
      <c r="C40" s="13">
        <v>5943</v>
      </c>
      <c r="D40" s="10">
        <f t="shared" si="6"/>
        <v>29320.74</v>
      </c>
      <c r="E40" s="10">
        <f t="shared" si="7"/>
        <v>3811.6962000000003</v>
      </c>
      <c r="F40" s="10">
        <f t="shared" si="10"/>
        <v>6000</v>
      </c>
      <c r="G40" s="10">
        <f t="shared" ref="G40:H40" si="14">+F40</f>
        <v>6000</v>
      </c>
      <c r="H40" s="10">
        <f t="shared" si="14"/>
        <v>6000</v>
      </c>
      <c r="I40" s="10">
        <v>9000</v>
      </c>
      <c r="J40" s="10">
        <v>2000</v>
      </c>
      <c r="K40" s="10">
        <f t="shared" si="9"/>
        <v>23000</v>
      </c>
      <c r="L40" s="11">
        <v>1</v>
      </c>
      <c r="M40" s="10">
        <f t="shared" si="12"/>
        <v>23000</v>
      </c>
      <c r="N40" s="19"/>
    </row>
    <row r="41" spans="1:15">
      <c r="A41" s="9" t="s">
        <v>39</v>
      </c>
      <c r="B41" s="10">
        <v>12289</v>
      </c>
      <c r="C41" s="13">
        <v>4862</v>
      </c>
      <c r="D41" s="10">
        <f t="shared" si="6"/>
        <v>17151</v>
      </c>
      <c r="E41" s="10">
        <f t="shared" si="7"/>
        <v>2229.63</v>
      </c>
      <c r="F41" s="10">
        <f t="shared" si="10"/>
        <v>6000</v>
      </c>
      <c r="G41" s="10">
        <f t="shared" ref="G41:H42" si="15">+F41</f>
        <v>6000</v>
      </c>
      <c r="H41" s="10">
        <f t="shared" si="15"/>
        <v>6000</v>
      </c>
      <c r="I41" s="10">
        <v>9000</v>
      </c>
      <c r="J41" s="10">
        <v>2000</v>
      </c>
      <c r="K41" s="10">
        <f t="shared" si="9"/>
        <v>23000</v>
      </c>
      <c r="L41" s="11">
        <v>0.85</v>
      </c>
      <c r="M41" s="10">
        <f t="shared" si="12"/>
        <v>19550</v>
      </c>
      <c r="N41" s="19"/>
    </row>
    <row r="42" spans="1:15">
      <c r="A42" s="27" t="s">
        <v>42</v>
      </c>
      <c r="B42" s="10">
        <f>9200+1080+905+1928+1080</f>
        <v>14193</v>
      </c>
      <c r="C42" s="13">
        <v>3146</v>
      </c>
      <c r="D42" s="10">
        <f t="shared" si="6"/>
        <v>17339</v>
      </c>
      <c r="E42" s="10">
        <f t="shared" si="7"/>
        <v>2254.0700000000002</v>
      </c>
      <c r="F42" s="10">
        <f t="shared" si="10"/>
        <v>6000</v>
      </c>
      <c r="G42" s="10">
        <f t="shared" si="15"/>
        <v>6000</v>
      </c>
      <c r="H42" s="10">
        <f t="shared" si="15"/>
        <v>6000</v>
      </c>
      <c r="I42" s="10">
        <v>9000</v>
      </c>
      <c r="J42" s="10">
        <v>2000</v>
      </c>
      <c r="K42" s="10">
        <f t="shared" si="9"/>
        <v>23000</v>
      </c>
      <c r="L42" s="11">
        <v>0.5</v>
      </c>
      <c r="M42" s="10">
        <f t="shared" si="12"/>
        <v>11500</v>
      </c>
      <c r="N42" s="19"/>
    </row>
    <row r="43" spans="1:15" ht="15.75" thickBot="1">
      <c r="A43" s="9" t="s">
        <v>40</v>
      </c>
      <c r="B43" s="10">
        <v>30932.51</v>
      </c>
      <c r="C43" s="13">
        <v>11882.78</v>
      </c>
      <c r="D43" s="10">
        <f t="shared" si="6"/>
        <v>42815.29</v>
      </c>
      <c r="E43" s="10">
        <f t="shared" si="7"/>
        <v>5565.9877000000006</v>
      </c>
      <c r="F43" s="10">
        <f t="shared" si="10"/>
        <v>6000</v>
      </c>
      <c r="G43" s="10">
        <f t="shared" ref="G43:H43" si="16">+F43</f>
        <v>6000</v>
      </c>
      <c r="H43" s="10">
        <f t="shared" si="16"/>
        <v>6000</v>
      </c>
      <c r="I43" s="10">
        <v>9000</v>
      </c>
      <c r="J43" s="10">
        <v>2000</v>
      </c>
      <c r="K43" s="10">
        <f t="shared" si="9"/>
        <v>23000</v>
      </c>
      <c r="L43" s="11">
        <v>1</v>
      </c>
      <c r="M43" s="10">
        <f t="shared" si="12"/>
        <v>23000</v>
      </c>
      <c r="N43" s="19"/>
    </row>
    <row r="44" spans="1:15" ht="15.75" thickBot="1">
      <c r="A44" s="36" t="s">
        <v>33</v>
      </c>
      <c r="B44" s="37"/>
      <c r="E44" s="14"/>
      <c r="F44" s="14"/>
      <c r="I44" s="15"/>
      <c r="J44" s="16"/>
      <c r="K44" s="16"/>
      <c r="L44" s="16"/>
      <c r="M44" s="35">
        <f>SUM(M37:M43)</f>
        <v>123812.052</v>
      </c>
    </row>
    <row r="45" spans="1:15" ht="15.75" thickBot="1">
      <c r="O45" s="25"/>
    </row>
    <row r="46" spans="1:15" ht="15.75" thickBot="1">
      <c r="J46" s="22" t="s">
        <v>41</v>
      </c>
      <c r="K46" s="23"/>
      <c r="L46" s="24"/>
      <c r="M46" s="20">
        <f>+M32+M44</f>
        <v>733312.05200000003</v>
      </c>
      <c r="N46" s="19"/>
      <c r="O46" s="19"/>
    </row>
    <row r="48" spans="1:15">
      <c r="L48" s="34"/>
    </row>
    <row r="49" spans="11:13">
      <c r="L49" s="34"/>
      <c r="M49" s="26"/>
    </row>
    <row r="50" spans="11:13">
      <c r="L50" s="34"/>
      <c r="M50" s="21"/>
    </row>
    <row r="51" spans="11:13">
      <c r="L51" s="34"/>
      <c r="M51" s="26"/>
    </row>
    <row r="52" spans="11:13">
      <c r="L52" s="34"/>
    </row>
    <row r="53" spans="11:13">
      <c r="L53" s="34"/>
    </row>
    <row r="54" spans="11:13">
      <c r="K54" s="34"/>
    </row>
    <row r="55" spans="11:13">
      <c r="K55" s="34"/>
    </row>
  </sheetData>
  <sortState ref="A5:N33">
    <sortCondition ref="B5:B33"/>
  </sortState>
  <mergeCells count="2">
    <mergeCell ref="A32:B32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0" workbookViewId="0">
      <selection activeCell="L58" sqref="A1:L58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mdiez</dc:creator>
  <cp:lastModifiedBy>mdiez</cp:lastModifiedBy>
  <dcterms:created xsi:type="dcterms:W3CDTF">2014-12-23T16:05:46Z</dcterms:created>
  <dcterms:modified xsi:type="dcterms:W3CDTF">2015-04-29T14:08:22Z</dcterms:modified>
</cp:coreProperties>
</file>